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共有フォルダ\102事業\021スポーツ協会加盟団体\022調布市早朝野球連盟\2026年度／令和8年度\"/>
    </mc:Choice>
  </mc:AlternateContent>
  <xr:revisionPtr revIDLastSave="0" documentId="8_{B95347D0-38F7-4FA9-B28E-6490553A76DC}" xr6:coauthVersionLast="47" xr6:coauthVersionMax="47" xr10:uidLastSave="{00000000-0000-0000-0000-000000000000}"/>
  <bookViews>
    <workbookView xWindow="735" yWindow="735" windowWidth="21600" windowHeight="11235" xr2:uid="{03ED6EEA-807F-4935-8CD3-EFB6DAD861FA}"/>
  </bookViews>
  <sheets>
    <sheet name="試合結果記録表" sheetId="3" r:id="rId1"/>
    <sheet name="成績表" sheetId="23" r:id="rId2"/>
    <sheet name="登録順" sheetId="1" r:id="rId3"/>
    <sheet name="日程表作成用" sheetId="2" r:id="rId4"/>
  </sheets>
  <externalReferences>
    <externalReference r:id="rId5"/>
  </externalReferences>
  <definedNames>
    <definedName name="_xlnm.Print_Area" localSheetId="0">試合結果記録表!$A$1:$S$86</definedName>
    <definedName name="_xlnm.Print_Area" localSheetId="1">成績表!$A$1:$Z$20</definedName>
    <definedName name="_xlnm.Print_Area" localSheetId="3">日程表作成用!$A$1:$I$142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2" l="1"/>
  <c r="F97" i="2"/>
  <c r="E97" i="2"/>
  <c r="H96" i="2"/>
  <c r="F96" i="2"/>
  <c r="E96" i="2"/>
  <c r="H95" i="2"/>
  <c r="F95" i="2"/>
  <c r="E95" i="2"/>
  <c r="I141" i="3"/>
  <c r="H141" i="3" s="1"/>
  <c r="D141" i="3"/>
  <c r="C141" i="3"/>
  <c r="I140" i="3"/>
  <c r="H140" i="3"/>
  <c r="C140" i="3"/>
  <c r="D140" i="3"/>
  <c r="I139" i="3"/>
  <c r="H139" i="3"/>
  <c r="C139" i="3"/>
  <c r="D139" i="3"/>
  <c r="I138" i="3"/>
  <c r="H138" i="3" s="1"/>
  <c r="D138" i="3"/>
  <c r="C138" i="3"/>
  <c r="I137" i="3"/>
  <c r="H137" i="3"/>
  <c r="C137" i="3"/>
  <c r="D137" i="3" s="1"/>
  <c r="I136" i="3"/>
  <c r="H136" i="3"/>
  <c r="C136" i="3"/>
  <c r="D136" i="3"/>
  <c r="I135" i="3"/>
  <c r="H135" i="3" s="1"/>
  <c r="C135" i="3"/>
  <c r="D135" i="3" s="1"/>
  <c r="I134" i="3"/>
  <c r="H134" i="3"/>
  <c r="C134" i="3"/>
  <c r="D134" i="3" s="1"/>
  <c r="I133" i="3"/>
  <c r="H133" i="3"/>
  <c r="C133" i="3"/>
  <c r="D133" i="3"/>
  <c r="I132" i="3"/>
  <c r="H132" i="3" s="1"/>
  <c r="C132" i="3"/>
  <c r="D132" i="3" s="1"/>
  <c r="I131" i="3"/>
  <c r="H131" i="3"/>
  <c r="C131" i="3"/>
  <c r="D131" i="3"/>
  <c r="I130" i="3"/>
  <c r="H130" i="3"/>
  <c r="C130" i="3"/>
  <c r="D130" i="3" s="1"/>
  <c r="I129" i="3"/>
  <c r="H129" i="3" s="1"/>
  <c r="D129" i="3"/>
  <c r="C129" i="3"/>
  <c r="I128" i="3"/>
  <c r="H128" i="3"/>
  <c r="C128" i="3"/>
  <c r="D128" i="3"/>
  <c r="I127" i="3"/>
  <c r="H127" i="3"/>
  <c r="C127" i="3"/>
  <c r="D127" i="3" s="1"/>
  <c r="I126" i="3"/>
  <c r="H126" i="3" s="1"/>
  <c r="C126" i="3"/>
  <c r="D126" i="3" s="1"/>
  <c r="I125" i="3"/>
  <c r="H125" i="3"/>
  <c r="C125" i="3"/>
  <c r="D125" i="3"/>
  <c r="I124" i="3"/>
  <c r="H124" i="3"/>
  <c r="C124" i="3"/>
  <c r="D124" i="3" s="1"/>
  <c r="I123" i="3"/>
  <c r="H123" i="3" s="1"/>
  <c r="C123" i="3"/>
  <c r="D123" i="3" s="1"/>
  <c r="I122" i="3"/>
  <c r="H122" i="3"/>
  <c r="C122" i="3"/>
  <c r="D122" i="3"/>
  <c r="I121" i="3"/>
  <c r="H121" i="3"/>
  <c r="C121" i="3"/>
  <c r="D121" i="3"/>
  <c r="I120" i="3"/>
  <c r="H120" i="3" s="1"/>
  <c r="C120" i="3"/>
  <c r="D120" i="3" s="1"/>
  <c r="I119" i="3"/>
  <c r="H119" i="3"/>
  <c r="C119" i="3"/>
  <c r="D119" i="3"/>
  <c r="I118" i="3"/>
  <c r="H118" i="3"/>
  <c r="C118" i="3"/>
  <c r="D118" i="3"/>
  <c r="I117" i="3"/>
  <c r="H117" i="3" s="1"/>
  <c r="C117" i="3"/>
  <c r="D117" i="3" s="1"/>
  <c r="I116" i="3"/>
  <c r="H116" i="3"/>
  <c r="C116" i="3"/>
  <c r="D116" i="3"/>
  <c r="I115" i="3"/>
  <c r="H115" i="3"/>
  <c r="C115" i="3"/>
  <c r="D115" i="3"/>
  <c r="I114" i="3"/>
  <c r="H114" i="3" s="1"/>
  <c r="D114" i="3"/>
  <c r="C114" i="3"/>
  <c r="I113" i="3"/>
  <c r="H113" i="3"/>
  <c r="C113" i="3"/>
  <c r="D113" i="3"/>
  <c r="I112" i="3"/>
  <c r="H112" i="3"/>
  <c r="C112" i="3"/>
  <c r="D112" i="3"/>
  <c r="I111" i="3"/>
  <c r="H111" i="3" s="1"/>
  <c r="C111" i="3"/>
  <c r="D111" i="3" s="1"/>
  <c r="I110" i="3"/>
  <c r="H110" i="3"/>
  <c r="C110" i="3"/>
  <c r="D110" i="3"/>
  <c r="I109" i="3"/>
  <c r="H109" i="3"/>
  <c r="C109" i="3"/>
  <c r="D109" i="3" s="1"/>
  <c r="I108" i="3"/>
  <c r="H108" i="3" s="1"/>
  <c r="C108" i="3"/>
  <c r="D108" i="3" s="1"/>
  <c r="I107" i="3"/>
  <c r="H107" i="3"/>
  <c r="C107" i="3"/>
  <c r="D107" i="3"/>
  <c r="I106" i="3"/>
  <c r="H106" i="3"/>
  <c r="C106" i="3"/>
  <c r="D106" i="3"/>
  <c r="I105" i="3"/>
  <c r="H105" i="3" s="1"/>
  <c r="C105" i="3"/>
  <c r="D105" i="3" s="1"/>
  <c r="I104" i="3"/>
  <c r="H104" i="3"/>
  <c r="C104" i="3"/>
  <c r="D104" i="3"/>
  <c r="I103" i="3"/>
  <c r="H103" i="3"/>
  <c r="C103" i="3"/>
  <c r="D103" i="3"/>
  <c r="I102" i="3"/>
  <c r="H102" i="3" s="1"/>
  <c r="C102" i="3"/>
  <c r="D102" i="3" s="1"/>
  <c r="I101" i="3"/>
  <c r="H101" i="3"/>
  <c r="C101" i="3"/>
  <c r="D101" i="3"/>
  <c r="I100" i="3"/>
  <c r="H100" i="3"/>
  <c r="C100" i="3"/>
  <c r="D100" i="3"/>
  <c r="I99" i="3"/>
  <c r="H99" i="3" s="1"/>
  <c r="C99" i="3"/>
  <c r="D99" i="3" s="1"/>
  <c r="I98" i="3"/>
  <c r="H98" i="3"/>
  <c r="C98" i="3"/>
  <c r="D98" i="3"/>
  <c r="I97" i="3"/>
  <c r="H97" i="3"/>
  <c r="C97" i="3"/>
  <c r="D97" i="3"/>
  <c r="H28" i="3"/>
  <c r="H100" i="2"/>
  <c r="F100" i="2"/>
  <c r="E100" i="2"/>
  <c r="K113" i="3"/>
  <c r="M114" i="3"/>
  <c r="L114" i="3"/>
  <c r="M113" i="3"/>
  <c r="L113" i="3"/>
  <c r="J113" i="3"/>
  <c r="F10" i="2"/>
  <c r="I78" i="3"/>
  <c r="H78" i="3"/>
  <c r="C78" i="3"/>
  <c r="D78" i="3"/>
  <c r="I77" i="3"/>
  <c r="H77" i="3"/>
  <c r="C77" i="3"/>
  <c r="D77" i="3" s="1"/>
  <c r="I75" i="3"/>
  <c r="H75" i="3" s="1"/>
  <c r="C75" i="3"/>
  <c r="D75" i="3"/>
  <c r="I91" i="3"/>
  <c r="H91" i="3"/>
  <c r="C91" i="3"/>
  <c r="D91" i="3"/>
  <c r="I86" i="3"/>
  <c r="H86" i="3"/>
  <c r="C86" i="3"/>
  <c r="D86" i="3" s="1"/>
  <c r="I81" i="3"/>
  <c r="H81" i="3" s="1"/>
  <c r="C81" i="3"/>
  <c r="D81" i="3"/>
  <c r="I76" i="3"/>
  <c r="H76" i="3"/>
  <c r="C76" i="3"/>
  <c r="D76" i="3"/>
  <c r="I71" i="3"/>
  <c r="H71" i="3"/>
  <c r="C71" i="3"/>
  <c r="D71" i="3" s="1"/>
  <c r="I66" i="3"/>
  <c r="H66" i="3" s="1"/>
  <c r="C66" i="3"/>
  <c r="D66" i="3"/>
  <c r="I61" i="3"/>
  <c r="H61" i="3"/>
  <c r="C61" i="3"/>
  <c r="D61" i="3"/>
  <c r="I56" i="3"/>
  <c r="H56" i="3"/>
  <c r="C56" i="3"/>
  <c r="D56" i="3" s="1"/>
  <c r="I51" i="3"/>
  <c r="H51" i="3" s="1"/>
  <c r="C51" i="3"/>
  <c r="D51" i="3"/>
  <c r="I46" i="3"/>
  <c r="H46" i="3"/>
  <c r="C46" i="3"/>
  <c r="D46" i="3"/>
  <c r="I41" i="3"/>
  <c r="H41" i="3"/>
  <c r="C41" i="3"/>
  <c r="D41" i="3" s="1"/>
  <c r="I36" i="3"/>
  <c r="H36" i="3" s="1"/>
  <c r="C36" i="3"/>
  <c r="D36" i="3"/>
  <c r="I31" i="3"/>
  <c r="H31" i="3"/>
  <c r="C31" i="3"/>
  <c r="D31" i="3"/>
  <c r="I26" i="3"/>
  <c r="H26" i="3"/>
  <c r="C26" i="3"/>
  <c r="D26" i="3" s="1"/>
  <c r="I21" i="3"/>
  <c r="H21" i="3" s="1"/>
  <c r="C21" i="3"/>
  <c r="D21" i="3"/>
  <c r="I16" i="3"/>
  <c r="H16" i="3"/>
  <c r="C16" i="3"/>
  <c r="D16" i="3"/>
  <c r="I11" i="3"/>
  <c r="H11" i="3"/>
  <c r="K11" i="3"/>
  <c r="C11" i="3"/>
  <c r="D11" i="3"/>
  <c r="I6" i="3"/>
  <c r="J6" i="3"/>
  <c r="C6" i="3"/>
  <c r="D6" i="3"/>
  <c r="E92" i="2"/>
  <c r="F92" i="2"/>
  <c r="H92" i="2"/>
  <c r="E87" i="2"/>
  <c r="F87" i="2"/>
  <c r="H87" i="2"/>
  <c r="E82" i="2"/>
  <c r="F82" i="2"/>
  <c r="H82" i="2"/>
  <c r="E77" i="2"/>
  <c r="F77" i="2"/>
  <c r="H77" i="2"/>
  <c r="E72" i="2"/>
  <c r="F72" i="2"/>
  <c r="H72" i="2"/>
  <c r="E67" i="2"/>
  <c r="F67" i="2"/>
  <c r="H67" i="2"/>
  <c r="E62" i="2"/>
  <c r="F62" i="2"/>
  <c r="H62" i="2"/>
  <c r="E57" i="2"/>
  <c r="F57" i="2"/>
  <c r="H57" i="2"/>
  <c r="E52" i="2"/>
  <c r="F52" i="2"/>
  <c r="H52" i="2"/>
  <c r="E47" i="2"/>
  <c r="F47" i="2"/>
  <c r="H47" i="2"/>
  <c r="E42" i="2"/>
  <c r="F42" i="2"/>
  <c r="H42" i="2"/>
  <c r="E37" i="2"/>
  <c r="F37" i="2"/>
  <c r="H37" i="2"/>
  <c r="E32" i="2"/>
  <c r="F32" i="2"/>
  <c r="H32" i="2"/>
  <c r="E27" i="2"/>
  <c r="F27" i="2"/>
  <c r="H27" i="2"/>
  <c r="E22" i="2"/>
  <c r="F22" i="2"/>
  <c r="H22" i="2"/>
  <c r="E17" i="2"/>
  <c r="F17" i="2"/>
  <c r="H17" i="2"/>
  <c r="E12" i="2"/>
  <c r="F12" i="2"/>
  <c r="H12" i="2"/>
  <c r="E7" i="2"/>
  <c r="F7" i="2"/>
  <c r="H7" i="2"/>
  <c r="E5" i="2"/>
  <c r="F5" i="2"/>
  <c r="H5" i="2"/>
  <c r="E6" i="2"/>
  <c r="F6" i="2"/>
  <c r="H6" i="2"/>
  <c r="A8" i="2"/>
  <c r="A13" i="2" s="1"/>
  <c r="A18" i="2" s="1"/>
  <c r="A23" i="2" s="1"/>
  <c r="A28" i="2" s="1"/>
  <c r="A33" i="2" s="1"/>
  <c r="A38" i="2" s="1"/>
  <c r="A43" i="2" s="1"/>
  <c r="A48" i="2" s="1"/>
  <c r="A53" i="2" s="1"/>
  <c r="A58" i="2" s="1"/>
  <c r="A63" i="2" s="1"/>
  <c r="A68" i="2" s="1"/>
  <c r="A73" i="2" s="1"/>
  <c r="A78" i="2" s="1"/>
  <c r="A83" i="2" s="1"/>
  <c r="A88" i="2" s="1"/>
  <c r="A93" i="2" s="1"/>
  <c r="A98" i="2" s="1"/>
  <c r="A103" i="2" s="1"/>
  <c r="A108" i="2" s="1"/>
  <c r="A113" i="2" s="1"/>
  <c r="A118" i="2" s="1"/>
  <c r="A123" i="2" s="1"/>
  <c r="A128" i="2" s="1"/>
  <c r="A133" i="2" s="1"/>
  <c r="E10" i="2"/>
  <c r="H10" i="2"/>
  <c r="E11" i="2"/>
  <c r="F11" i="2"/>
  <c r="H11" i="2"/>
  <c r="E15" i="2"/>
  <c r="F15" i="2"/>
  <c r="H15" i="2"/>
  <c r="E16" i="2"/>
  <c r="F16" i="2"/>
  <c r="H16" i="2"/>
  <c r="E20" i="2"/>
  <c r="F20" i="2"/>
  <c r="H20" i="2"/>
  <c r="E21" i="2"/>
  <c r="F21" i="2"/>
  <c r="H21" i="2"/>
  <c r="E25" i="2"/>
  <c r="F25" i="2"/>
  <c r="H25" i="2"/>
  <c r="E26" i="2"/>
  <c r="F26" i="2"/>
  <c r="H26" i="2"/>
  <c r="E30" i="2"/>
  <c r="F30" i="2"/>
  <c r="H30" i="2"/>
  <c r="E31" i="2"/>
  <c r="F31" i="2"/>
  <c r="H31" i="2"/>
  <c r="E35" i="2"/>
  <c r="F35" i="2"/>
  <c r="H35" i="2"/>
  <c r="E36" i="2"/>
  <c r="F36" i="2"/>
  <c r="H36" i="2"/>
  <c r="E40" i="2"/>
  <c r="F40" i="2"/>
  <c r="H40" i="2"/>
  <c r="E41" i="2"/>
  <c r="F41" i="2"/>
  <c r="H41" i="2"/>
  <c r="E45" i="2"/>
  <c r="F45" i="2"/>
  <c r="H45" i="2"/>
  <c r="E46" i="2"/>
  <c r="F46" i="2"/>
  <c r="H46" i="2"/>
  <c r="E50" i="2"/>
  <c r="F50" i="2"/>
  <c r="H50" i="2"/>
  <c r="E51" i="2"/>
  <c r="F51" i="2"/>
  <c r="H51" i="2"/>
  <c r="E55" i="2"/>
  <c r="F55" i="2"/>
  <c r="H55" i="2"/>
  <c r="E56" i="2"/>
  <c r="F56" i="2"/>
  <c r="H56" i="2"/>
  <c r="E60" i="2"/>
  <c r="F60" i="2"/>
  <c r="H60" i="2"/>
  <c r="E61" i="2"/>
  <c r="F61" i="2"/>
  <c r="H61" i="2"/>
  <c r="E65" i="2"/>
  <c r="F65" i="2"/>
  <c r="H65" i="2"/>
  <c r="E66" i="2"/>
  <c r="F66" i="2"/>
  <c r="H66" i="2"/>
  <c r="E70" i="2"/>
  <c r="F70" i="2"/>
  <c r="H70" i="2"/>
  <c r="E71" i="2"/>
  <c r="F71" i="2"/>
  <c r="H71" i="2"/>
  <c r="E75" i="2"/>
  <c r="F75" i="2"/>
  <c r="H75" i="2"/>
  <c r="E76" i="2"/>
  <c r="F76" i="2"/>
  <c r="H76" i="2"/>
  <c r="E80" i="2"/>
  <c r="F80" i="2"/>
  <c r="H80" i="2"/>
  <c r="E81" i="2"/>
  <c r="F81" i="2"/>
  <c r="H81" i="2"/>
  <c r="E85" i="2"/>
  <c r="F85" i="2"/>
  <c r="H85" i="2"/>
  <c r="E86" i="2"/>
  <c r="F86" i="2"/>
  <c r="H86" i="2"/>
  <c r="E90" i="2"/>
  <c r="F90" i="2"/>
  <c r="H90" i="2"/>
  <c r="E91" i="2"/>
  <c r="F91" i="2"/>
  <c r="H91" i="2"/>
  <c r="E101" i="2"/>
  <c r="F101" i="2"/>
  <c r="H101" i="2"/>
  <c r="E102" i="2"/>
  <c r="F102" i="2"/>
  <c r="H102" i="2"/>
  <c r="E105" i="2"/>
  <c r="F105" i="2"/>
  <c r="H105" i="2"/>
  <c r="E106" i="2"/>
  <c r="F106" i="2"/>
  <c r="H106" i="2"/>
  <c r="E107" i="2"/>
  <c r="F107" i="2"/>
  <c r="H107" i="2"/>
  <c r="E110" i="2"/>
  <c r="F110" i="2"/>
  <c r="H110" i="2"/>
  <c r="E111" i="2"/>
  <c r="F111" i="2"/>
  <c r="H111" i="2"/>
  <c r="E112" i="2"/>
  <c r="F112" i="2"/>
  <c r="H112" i="2"/>
  <c r="E115" i="2"/>
  <c r="F115" i="2"/>
  <c r="H115" i="2"/>
  <c r="E116" i="2"/>
  <c r="F116" i="2"/>
  <c r="H116" i="2"/>
  <c r="E117" i="2"/>
  <c r="F117" i="2"/>
  <c r="H117" i="2"/>
  <c r="E120" i="2"/>
  <c r="F120" i="2"/>
  <c r="H120" i="2"/>
  <c r="E121" i="2"/>
  <c r="F121" i="2"/>
  <c r="H121" i="2"/>
  <c r="E122" i="2"/>
  <c r="F122" i="2"/>
  <c r="H122" i="2"/>
  <c r="E125" i="2"/>
  <c r="F125" i="2"/>
  <c r="H125" i="2"/>
  <c r="E126" i="2"/>
  <c r="F126" i="2"/>
  <c r="H126" i="2"/>
  <c r="E127" i="2"/>
  <c r="F127" i="2"/>
  <c r="H127" i="2"/>
  <c r="E130" i="2"/>
  <c r="F130" i="2"/>
  <c r="H130" i="2"/>
  <c r="E131" i="2"/>
  <c r="F131" i="2"/>
  <c r="H131" i="2"/>
  <c r="E132" i="2"/>
  <c r="F132" i="2"/>
  <c r="H132" i="2"/>
  <c r="E135" i="2"/>
  <c r="F135" i="2"/>
  <c r="H135" i="2"/>
  <c r="E136" i="2"/>
  <c r="F136" i="2"/>
  <c r="H136" i="2"/>
  <c r="E137" i="2"/>
  <c r="F137" i="2"/>
  <c r="H137" i="2"/>
  <c r="E140" i="2"/>
  <c r="F140" i="2"/>
  <c r="H140" i="2"/>
  <c r="E141" i="2"/>
  <c r="F141" i="2"/>
  <c r="H141" i="2"/>
  <c r="E142" i="2"/>
  <c r="F142" i="2"/>
  <c r="H142" i="2"/>
  <c r="A2" i="23"/>
  <c r="B2" i="23"/>
  <c r="A3" i="23"/>
  <c r="B3" i="23"/>
  <c r="A4" i="23"/>
  <c r="F4" i="23" s="1"/>
  <c r="A5" i="23"/>
  <c r="B5" i="23"/>
  <c r="A6" i="23"/>
  <c r="B6" i="23"/>
  <c r="A7" i="23"/>
  <c r="B7" i="23"/>
  <c r="A8" i="23"/>
  <c r="A9" i="23"/>
  <c r="B9" i="23" s="1"/>
  <c r="A10" i="23"/>
  <c r="A11" i="23"/>
  <c r="B11" i="23" s="1"/>
  <c r="A12" i="23"/>
  <c r="B12" i="23" s="1"/>
  <c r="A13" i="23"/>
  <c r="A14" i="23"/>
  <c r="A2" i="3"/>
  <c r="C2" i="3"/>
  <c r="D2" i="3" s="1"/>
  <c r="I2" i="3"/>
  <c r="H2" i="3" s="1"/>
  <c r="J2" i="3"/>
  <c r="K2" i="3"/>
  <c r="E5" i="23" s="1"/>
  <c r="L2" i="3"/>
  <c r="M2" i="3"/>
  <c r="C3" i="3"/>
  <c r="J3" i="3"/>
  <c r="I3" i="3"/>
  <c r="H3" i="3"/>
  <c r="L3" i="3"/>
  <c r="F3" i="23" s="1"/>
  <c r="M3" i="3"/>
  <c r="C4" i="3"/>
  <c r="D4" i="3" s="1"/>
  <c r="I4" i="3"/>
  <c r="H4" i="3"/>
  <c r="L4" i="3"/>
  <c r="M4" i="3"/>
  <c r="C5" i="3"/>
  <c r="D5" i="3"/>
  <c r="I5" i="3"/>
  <c r="H5" i="3"/>
  <c r="L5" i="3"/>
  <c r="M5" i="3"/>
  <c r="L6" i="3"/>
  <c r="M6" i="3"/>
  <c r="F2" i="23" s="1"/>
  <c r="A7" i="3"/>
  <c r="C7" i="3"/>
  <c r="D7" i="3" s="1"/>
  <c r="I7" i="3"/>
  <c r="H7" i="3" s="1"/>
  <c r="J7" i="3"/>
  <c r="K7" i="3"/>
  <c r="L7" i="3"/>
  <c r="M7" i="3"/>
  <c r="C8" i="3"/>
  <c r="D8" i="3"/>
  <c r="I8" i="3"/>
  <c r="H8" i="3" s="1"/>
  <c r="J8" i="3"/>
  <c r="L8" i="3"/>
  <c r="M8" i="3"/>
  <c r="C9" i="3"/>
  <c r="D9" i="3"/>
  <c r="I9" i="3"/>
  <c r="H9" i="3"/>
  <c r="L9" i="3"/>
  <c r="M9" i="3"/>
  <c r="C10" i="3"/>
  <c r="D10" i="3"/>
  <c r="I10" i="3"/>
  <c r="H10" i="3"/>
  <c r="L10" i="3"/>
  <c r="M10" i="3"/>
  <c r="J11" i="3"/>
  <c r="A12" i="3"/>
  <c r="C12" i="3"/>
  <c r="D12" i="3"/>
  <c r="I12" i="3"/>
  <c r="H12" i="3" s="1"/>
  <c r="J12" i="3"/>
  <c r="K12" i="3"/>
  <c r="L12" i="3"/>
  <c r="M12" i="3"/>
  <c r="C13" i="3"/>
  <c r="D13" i="3"/>
  <c r="I13" i="3"/>
  <c r="K13" i="3"/>
  <c r="L13" i="3"/>
  <c r="M13" i="3"/>
  <c r="C14" i="3"/>
  <c r="K14" i="3" s="1"/>
  <c r="E2" i="23" s="1"/>
  <c r="I14" i="3"/>
  <c r="H14" i="3"/>
  <c r="L14" i="3"/>
  <c r="M14" i="3"/>
  <c r="C15" i="3"/>
  <c r="D15" i="3"/>
  <c r="I15" i="3"/>
  <c r="H15" i="3"/>
  <c r="L15" i="3"/>
  <c r="M15" i="3"/>
  <c r="L16" i="3"/>
  <c r="M16" i="3"/>
  <c r="A17" i="3"/>
  <c r="C17" i="3"/>
  <c r="D17" i="3" s="1"/>
  <c r="I17" i="3"/>
  <c r="H17" i="3" s="1"/>
  <c r="J17" i="3"/>
  <c r="K17" i="3"/>
  <c r="L17" i="3"/>
  <c r="M17" i="3"/>
  <c r="C18" i="3"/>
  <c r="D18" i="3"/>
  <c r="I18" i="3"/>
  <c r="H18" i="3"/>
  <c r="L18" i="3"/>
  <c r="M18" i="3"/>
  <c r="C19" i="3"/>
  <c r="D19" i="3" s="1"/>
  <c r="I19" i="3"/>
  <c r="H19" i="3" s="1"/>
  <c r="L19" i="3"/>
  <c r="M19" i="3"/>
  <c r="C20" i="3"/>
  <c r="J20" i="3" s="1"/>
  <c r="D20" i="3"/>
  <c r="I20" i="3"/>
  <c r="H20" i="3"/>
  <c r="L20" i="3"/>
  <c r="M20" i="3"/>
  <c r="J21" i="3"/>
  <c r="L21" i="3"/>
  <c r="M21" i="3"/>
  <c r="A22" i="3"/>
  <c r="C22" i="3"/>
  <c r="D22" i="3"/>
  <c r="I22" i="3"/>
  <c r="H22" i="3" s="1"/>
  <c r="J22" i="3"/>
  <c r="K22" i="3"/>
  <c r="L22" i="3"/>
  <c r="M22" i="3"/>
  <c r="C23" i="3"/>
  <c r="D23" i="3"/>
  <c r="I23" i="3"/>
  <c r="H23" i="3"/>
  <c r="L23" i="3"/>
  <c r="M23" i="3"/>
  <c r="C24" i="3"/>
  <c r="D24" i="3" s="1"/>
  <c r="K24" i="3"/>
  <c r="I24" i="3"/>
  <c r="H24" i="3"/>
  <c r="L24" i="3"/>
  <c r="M24" i="3"/>
  <c r="C25" i="3"/>
  <c r="D25" i="3"/>
  <c r="I25" i="3"/>
  <c r="H25" i="3"/>
  <c r="L25" i="3"/>
  <c r="M25" i="3"/>
  <c r="L26" i="3"/>
  <c r="M26" i="3"/>
  <c r="A27" i="3"/>
  <c r="C27" i="3"/>
  <c r="D27" i="3" s="1"/>
  <c r="I27" i="3"/>
  <c r="H27" i="3" s="1"/>
  <c r="J27" i="3"/>
  <c r="K27" i="3"/>
  <c r="L27" i="3"/>
  <c r="M27" i="3"/>
  <c r="C28" i="3"/>
  <c r="D28" i="3"/>
  <c r="I28" i="3"/>
  <c r="J28" i="3"/>
  <c r="K28" i="3"/>
  <c r="L28" i="3"/>
  <c r="M28" i="3"/>
  <c r="C29" i="3"/>
  <c r="D29" i="3"/>
  <c r="K29" i="3"/>
  <c r="I29" i="3"/>
  <c r="H29" i="3"/>
  <c r="J29" i="3"/>
  <c r="L29" i="3"/>
  <c r="M29" i="3"/>
  <c r="C30" i="3"/>
  <c r="D30" i="3"/>
  <c r="I30" i="3"/>
  <c r="H30" i="3"/>
  <c r="L30" i="3"/>
  <c r="M30" i="3"/>
  <c r="J31" i="3"/>
  <c r="K31" i="3"/>
  <c r="L31" i="3"/>
  <c r="M31" i="3"/>
  <c r="A32" i="3"/>
  <c r="C32" i="3"/>
  <c r="D32" i="3"/>
  <c r="I32" i="3"/>
  <c r="H32" i="3" s="1"/>
  <c r="J32" i="3"/>
  <c r="K32" i="3"/>
  <c r="L32" i="3"/>
  <c r="M32" i="3"/>
  <c r="C33" i="3"/>
  <c r="D33" i="3"/>
  <c r="I33" i="3"/>
  <c r="H33" i="3"/>
  <c r="L33" i="3"/>
  <c r="M33" i="3"/>
  <c r="C34" i="3"/>
  <c r="D34" i="3" s="1"/>
  <c r="J34" i="3"/>
  <c r="I34" i="3"/>
  <c r="H34" i="3" s="1"/>
  <c r="K34" i="3"/>
  <c r="L34" i="3"/>
  <c r="M34" i="3"/>
  <c r="C35" i="3"/>
  <c r="D35" i="3"/>
  <c r="I35" i="3"/>
  <c r="H35" i="3" s="1"/>
  <c r="L35" i="3"/>
  <c r="M35" i="3"/>
  <c r="J36" i="3"/>
  <c r="K36" i="3"/>
  <c r="L36" i="3"/>
  <c r="M36" i="3"/>
  <c r="A37" i="3"/>
  <c r="C37" i="3"/>
  <c r="D37" i="3"/>
  <c r="I37" i="3"/>
  <c r="H37" i="3"/>
  <c r="J37" i="3"/>
  <c r="K37" i="3"/>
  <c r="L37" i="3"/>
  <c r="M37" i="3"/>
  <c r="C38" i="3"/>
  <c r="D38" i="3" s="1"/>
  <c r="I38" i="3"/>
  <c r="H38" i="3" s="1"/>
  <c r="L38" i="3"/>
  <c r="M38" i="3"/>
  <c r="C39" i="3"/>
  <c r="D39" i="3"/>
  <c r="J39" i="3"/>
  <c r="I39" i="3"/>
  <c r="H39" i="3"/>
  <c r="L39" i="3"/>
  <c r="M39" i="3"/>
  <c r="C40" i="3"/>
  <c r="D40" i="3"/>
  <c r="I40" i="3"/>
  <c r="H40" i="3"/>
  <c r="J40" i="3"/>
  <c r="L40" i="3"/>
  <c r="M40" i="3"/>
  <c r="J41" i="3"/>
  <c r="K41" i="3"/>
  <c r="L41" i="3"/>
  <c r="M41" i="3"/>
  <c r="A42" i="3"/>
  <c r="C42" i="3"/>
  <c r="D42" i="3"/>
  <c r="K42" i="3"/>
  <c r="I42" i="3"/>
  <c r="H42" i="3"/>
  <c r="L42" i="3"/>
  <c r="M42" i="3"/>
  <c r="C43" i="3"/>
  <c r="D43" i="3"/>
  <c r="I43" i="3"/>
  <c r="H43" i="3" s="1"/>
  <c r="K43" i="3"/>
  <c r="L43" i="3"/>
  <c r="M43" i="3"/>
  <c r="C44" i="3"/>
  <c r="D44" i="3"/>
  <c r="I44" i="3"/>
  <c r="J44" i="3"/>
  <c r="L44" i="3"/>
  <c r="M44" i="3"/>
  <c r="C45" i="3"/>
  <c r="K45" i="3"/>
  <c r="I45" i="3"/>
  <c r="H45" i="3"/>
  <c r="L45" i="3"/>
  <c r="M45" i="3"/>
  <c r="K46" i="3"/>
  <c r="L46" i="3"/>
  <c r="M46" i="3"/>
  <c r="A47" i="3"/>
  <c r="C47" i="3"/>
  <c r="D47" i="3" s="1"/>
  <c r="I47" i="3"/>
  <c r="H47" i="3"/>
  <c r="J47" i="3"/>
  <c r="K47" i="3"/>
  <c r="L47" i="3"/>
  <c r="M47" i="3"/>
  <c r="C48" i="3"/>
  <c r="D48" i="3"/>
  <c r="I48" i="3"/>
  <c r="H48" i="3"/>
  <c r="L48" i="3"/>
  <c r="M48" i="3"/>
  <c r="C49" i="3"/>
  <c r="D49" i="3"/>
  <c r="I49" i="3"/>
  <c r="H49" i="3"/>
  <c r="K49" i="3"/>
  <c r="L49" i="3"/>
  <c r="M49" i="3"/>
  <c r="C50" i="3"/>
  <c r="D50" i="3"/>
  <c r="J50" i="3"/>
  <c r="I50" i="3"/>
  <c r="H50" i="3" s="1"/>
  <c r="K50" i="3"/>
  <c r="L50" i="3"/>
  <c r="M50" i="3"/>
  <c r="J51" i="3"/>
  <c r="K51" i="3"/>
  <c r="M51" i="3"/>
  <c r="A52" i="3"/>
  <c r="C52" i="3"/>
  <c r="D52" i="3"/>
  <c r="I52" i="3"/>
  <c r="H52" i="3"/>
  <c r="J52" i="3"/>
  <c r="K52" i="3"/>
  <c r="L52" i="3"/>
  <c r="M52" i="3"/>
  <c r="C53" i="3"/>
  <c r="D53" i="3" s="1"/>
  <c r="J53" i="3"/>
  <c r="I53" i="3"/>
  <c r="H53" i="3"/>
  <c r="L53" i="3"/>
  <c r="M53" i="3"/>
  <c r="C54" i="3"/>
  <c r="D54" i="3" s="1"/>
  <c r="I54" i="3"/>
  <c r="H54" i="3"/>
  <c r="L54" i="3"/>
  <c r="M54" i="3"/>
  <c r="C55" i="3"/>
  <c r="D55" i="3"/>
  <c r="I55" i="3"/>
  <c r="J55" i="3"/>
  <c r="L55" i="3"/>
  <c r="M55" i="3"/>
  <c r="L56" i="3"/>
  <c r="M56" i="3"/>
  <c r="A57" i="3"/>
  <c r="C57" i="3"/>
  <c r="D57" i="3" s="1"/>
  <c r="I57" i="3"/>
  <c r="H57" i="3" s="1"/>
  <c r="J57" i="3"/>
  <c r="K57" i="3"/>
  <c r="L57" i="3"/>
  <c r="M57" i="3"/>
  <c r="C58" i="3"/>
  <c r="D58" i="3"/>
  <c r="I58" i="3"/>
  <c r="H58" i="3"/>
  <c r="K58" i="3"/>
  <c r="L58" i="3"/>
  <c r="M58" i="3"/>
  <c r="C59" i="3"/>
  <c r="D59" i="3"/>
  <c r="I59" i="3"/>
  <c r="H59" i="3"/>
  <c r="L59" i="3"/>
  <c r="M59" i="3"/>
  <c r="C60" i="3"/>
  <c r="D60" i="3" s="1"/>
  <c r="I60" i="3"/>
  <c r="H60" i="3"/>
  <c r="L60" i="3"/>
  <c r="M60" i="3"/>
  <c r="K61" i="3"/>
  <c r="L61" i="3"/>
  <c r="M61" i="3"/>
  <c r="A62" i="3"/>
  <c r="C62" i="3"/>
  <c r="D62" i="3"/>
  <c r="I62" i="3"/>
  <c r="H62" i="3" s="1"/>
  <c r="J62" i="3"/>
  <c r="K62" i="3"/>
  <c r="L62" i="3"/>
  <c r="M62" i="3"/>
  <c r="C63" i="3"/>
  <c r="D63" i="3"/>
  <c r="I63" i="3"/>
  <c r="H63" i="3"/>
  <c r="L63" i="3"/>
  <c r="M63" i="3"/>
  <c r="C64" i="3"/>
  <c r="D64" i="3" s="1"/>
  <c r="I64" i="3"/>
  <c r="H64" i="3"/>
  <c r="C65" i="3"/>
  <c r="D65" i="3"/>
  <c r="I65" i="3"/>
  <c r="K65" i="3"/>
  <c r="L65" i="3"/>
  <c r="M65" i="3"/>
  <c r="K66" i="3"/>
  <c r="L66" i="3"/>
  <c r="M66" i="3"/>
  <c r="A67" i="3"/>
  <c r="C67" i="3"/>
  <c r="D67" i="3"/>
  <c r="I67" i="3"/>
  <c r="H67" i="3"/>
  <c r="J67" i="3"/>
  <c r="K67" i="3"/>
  <c r="L67" i="3"/>
  <c r="M67" i="3"/>
  <c r="C68" i="3"/>
  <c r="D68" i="3"/>
  <c r="I68" i="3"/>
  <c r="H68" i="3" s="1"/>
  <c r="L68" i="3"/>
  <c r="M68" i="3"/>
  <c r="C69" i="3"/>
  <c r="D69" i="3"/>
  <c r="I69" i="3"/>
  <c r="H69" i="3"/>
  <c r="L69" i="3"/>
  <c r="M69" i="3"/>
  <c r="C70" i="3"/>
  <c r="K70" i="3"/>
  <c r="I70" i="3"/>
  <c r="H70" i="3" s="1"/>
  <c r="L70" i="3"/>
  <c r="M70" i="3"/>
  <c r="J71" i="3"/>
  <c r="K71" i="3"/>
  <c r="L71" i="3"/>
  <c r="M71" i="3"/>
  <c r="A72" i="3"/>
  <c r="C72" i="3"/>
  <c r="D72" i="3"/>
  <c r="I72" i="3"/>
  <c r="H72" i="3"/>
  <c r="J72" i="3"/>
  <c r="K72" i="3"/>
  <c r="L72" i="3"/>
  <c r="M72" i="3"/>
  <c r="C73" i="3"/>
  <c r="D73" i="3" s="1"/>
  <c r="I73" i="3"/>
  <c r="H73" i="3" s="1"/>
  <c r="L73" i="3"/>
  <c r="M73" i="3"/>
  <c r="C74" i="3"/>
  <c r="D74" i="3"/>
  <c r="I74" i="3"/>
  <c r="H74" i="3"/>
  <c r="K75" i="3"/>
  <c r="L75" i="3"/>
  <c r="M75" i="3"/>
  <c r="L76" i="3"/>
  <c r="M76" i="3"/>
  <c r="A77" i="3"/>
  <c r="J77" i="3"/>
  <c r="K77" i="3"/>
  <c r="L77" i="3"/>
  <c r="M77" i="3"/>
  <c r="J78" i="3"/>
  <c r="L78" i="3"/>
  <c r="M78" i="3"/>
  <c r="C79" i="3"/>
  <c r="K79" i="3"/>
  <c r="I79" i="3"/>
  <c r="J79" i="3"/>
  <c r="L79" i="3"/>
  <c r="M79" i="3"/>
  <c r="C80" i="3"/>
  <c r="D80" i="3"/>
  <c r="I80" i="3"/>
  <c r="H80" i="3" s="1"/>
  <c r="L80" i="3"/>
  <c r="M80" i="3"/>
  <c r="L81" i="3"/>
  <c r="M81" i="3"/>
  <c r="A82" i="3"/>
  <c r="C82" i="3"/>
  <c r="D82" i="3" s="1"/>
  <c r="I82" i="3"/>
  <c r="H82" i="3"/>
  <c r="J82" i="3"/>
  <c r="K82" i="3"/>
  <c r="L82" i="3"/>
  <c r="M82" i="3"/>
  <c r="C83" i="3"/>
  <c r="D83" i="3" s="1"/>
  <c r="I83" i="3"/>
  <c r="H83" i="3" s="1"/>
  <c r="K83" i="3"/>
  <c r="L83" i="3"/>
  <c r="M83" i="3"/>
  <c r="C84" i="3"/>
  <c r="D84" i="3"/>
  <c r="I84" i="3"/>
  <c r="H84" i="3" s="1"/>
  <c r="L84" i="3"/>
  <c r="M84" i="3"/>
  <c r="C85" i="3"/>
  <c r="D85" i="3"/>
  <c r="I85" i="3"/>
  <c r="H85" i="3"/>
  <c r="L85" i="3"/>
  <c r="M85" i="3"/>
  <c r="J86" i="3"/>
  <c r="L86" i="3"/>
  <c r="M86" i="3"/>
  <c r="A87" i="3"/>
  <c r="C87" i="3"/>
  <c r="D87" i="3"/>
  <c r="I87" i="3"/>
  <c r="H87" i="3"/>
  <c r="J87" i="3"/>
  <c r="K87" i="3"/>
  <c r="L87" i="3"/>
  <c r="M87" i="3"/>
  <c r="C88" i="3"/>
  <c r="D88" i="3"/>
  <c r="I88" i="3"/>
  <c r="H88" i="3" s="1"/>
  <c r="L88" i="3"/>
  <c r="M88" i="3"/>
  <c r="C89" i="3"/>
  <c r="D89" i="3"/>
  <c r="I89" i="3"/>
  <c r="H89" i="3"/>
  <c r="L89" i="3"/>
  <c r="M89" i="3"/>
  <c r="C90" i="3"/>
  <c r="D90" i="3" s="1"/>
  <c r="I90" i="3"/>
  <c r="K90" i="3"/>
  <c r="L90" i="3"/>
  <c r="M90" i="3"/>
  <c r="L91" i="3"/>
  <c r="M91" i="3"/>
  <c r="A92" i="3"/>
  <c r="C92" i="3"/>
  <c r="D92" i="3"/>
  <c r="I92" i="3"/>
  <c r="H92" i="3"/>
  <c r="J92" i="3"/>
  <c r="K92" i="3"/>
  <c r="L92" i="3"/>
  <c r="M92" i="3"/>
  <c r="C93" i="3"/>
  <c r="D93" i="3"/>
  <c r="I93" i="3"/>
  <c r="H93" i="3"/>
  <c r="J93" i="3"/>
  <c r="L93" i="3"/>
  <c r="M93" i="3"/>
  <c r="C94" i="3"/>
  <c r="D94" i="3"/>
  <c r="I94" i="3"/>
  <c r="H94" i="3"/>
  <c r="L94" i="3"/>
  <c r="M94" i="3"/>
  <c r="C95" i="3"/>
  <c r="D95" i="3" s="1"/>
  <c r="I95" i="3"/>
  <c r="H95" i="3" s="1"/>
  <c r="L95" i="3"/>
  <c r="M95" i="3"/>
  <c r="C96" i="3"/>
  <c r="D96" i="3"/>
  <c r="I96" i="3"/>
  <c r="H96" i="3"/>
  <c r="L96" i="3"/>
  <c r="M96" i="3"/>
  <c r="A97" i="3"/>
  <c r="J97" i="3"/>
  <c r="K97" i="3"/>
  <c r="L97" i="3"/>
  <c r="M97" i="3"/>
  <c r="K98" i="3"/>
  <c r="L98" i="3"/>
  <c r="M98" i="3"/>
  <c r="J99" i="3"/>
  <c r="L99" i="3"/>
  <c r="M99" i="3"/>
  <c r="J100" i="3"/>
  <c r="K100" i="3"/>
  <c r="L100" i="3"/>
  <c r="M100" i="3"/>
  <c r="J101" i="3"/>
  <c r="K101" i="3"/>
  <c r="L101" i="3"/>
  <c r="M101" i="3"/>
  <c r="A102" i="3"/>
  <c r="J102" i="3"/>
  <c r="K102" i="3"/>
  <c r="L102" i="3"/>
  <c r="M102" i="3"/>
  <c r="L103" i="3"/>
  <c r="M103" i="3"/>
  <c r="L104" i="3"/>
  <c r="M104" i="3"/>
  <c r="K105" i="3"/>
  <c r="J106" i="3"/>
  <c r="K106" i="3"/>
  <c r="L106" i="3"/>
  <c r="M106" i="3"/>
  <c r="A107" i="3"/>
  <c r="J107" i="3"/>
  <c r="K107" i="3"/>
  <c r="L107" i="3"/>
  <c r="M107" i="3"/>
  <c r="J108" i="3"/>
  <c r="K108" i="3"/>
  <c r="L108" i="3"/>
  <c r="M108" i="3"/>
  <c r="J109" i="3"/>
  <c r="K109" i="3"/>
  <c r="L109" i="3"/>
  <c r="M109" i="3"/>
  <c r="K110" i="3"/>
  <c r="L110" i="3"/>
  <c r="M110" i="3"/>
  <c r="J111" i="3"/>
  <c r="K111" i="3"/>
  <c r="L111" i="3"/>
  <c r="M111" i="3"/>
  <c r="A112" i="3"/>
  <c r="J112" i="3"/>
  <c r="K112" i="3"/>
  <c r="L112" i="3"/>
  <c r="M112" i="3"/>
  <c r="J115" i="3"/>
  <c r="L115" i="3"/>
  <c r="K115" i="3"/>
  <c r="M115" i="3"/>
  <c r="L116" i="3"/>
  <c r="M116" i="3"/>
  <c r="A117" i="3"/>
  <c r="J117" i="3"/>
  <c r="K117" i="3"/>
  <c r="L117" i="3"/>
  <c r="M117" i="3"/>
  <c r="J118" i="3"/>
  <c r="L118" i="3"/>
  <c r="M118" i="3"/>
  <c r="K119" i="3"/>
  <c r="L119" i="3"/>
  <c r="M119" i="3"/>
  <c r="J120" i="3"/>
  <c r="K120" i="3"/>
  <c r="L120" i="3"/>
  <c r="M120" i="3"/>
  <c r="J121" i="3"/>
  <c r="K121" i="3"/>
  <c r="L121" i="3"/>
  <c r="M121" i="3"/>
  <c r="A122" i="3"/>
  <c r="J122" i="3"/>
  <c r="K122" i="3"/>
  <c r="L122" i="3"/>
  <c r="M122" i="3"/>
  <c r="J123" i="3"/>
  <c r="K123" i="3"/>
  <c r="L123" i="3"/>
  <c r="M123" i="3"/>
  <c r="J124" i="3"/>
  <c r="K124" i="3"/>
  <c r="L124" i="3"/>
  <c r="M124" i="3"/>
  <c r="J125" i="3"/>
  <c r="K125" i="3"/>
  <c r="L125" i="3"/>
  <c r="M125" i="3"/>
  <c r="J126" i="3"/>
  <c r="K126" i="3"/>
  <c r="L126" i="3"/>
  <c r="M126" i="3"/>
  <c r="A127" i="3"/>
  <c r="J127" i="3"/>
  <c r="K127" i="3"/>
  <c r="L127" i="3"/>
  <c r="M127" i="3"/>
  <c r="J128" i="3"/>
  <c r="K128" i="3"/>
  <c r="L128" i="3"/>
  <c r="M128" i="3"/>
  <c r="J129" i="3"/>
  <c r="K129" i="3"/>
  <c r="L129" i="3"/>
  <c r="M129" i="3"/>
  <c r="L130" i="3"/>
  <c r="M130" i="3"/>
  <c r="J131" i="3"/>
  <c r="K131" i="3"/>
  <c r="L131" i="3"/>
  <c r="M131" i="3"/>
  <c r="A132" i="3"/>
  <c r="J132" i="3"/>
  <c r="K132" i="3"/>
  <c r="L132" i="3"/>
  <c r="M132" i="3"/>
  <c r="J133" i="3"/>
  <c r="K133" i="3"/>
  <c r="L133" i="3"/>
  <c r="M133" i="3"/>
  <c r="J134" i="3"/>
  <c r="K134" i="3"/>
  <c r="L134" i="3"/>
  <c r="M134" i="3"/>
  <c r="J135" i="3"/>
  <c r="K135" i="3"/>
  <c r="L135" i="3"/>
  <c r="M135" i="3"/>
  <c r="J136" i="3"/>
  <c r="K136" i="3"/>
  <c r="L136" i="3"/>
  <c r="M136" i="3"/>
  <c r="A137" i="3"/>
  <c r="J137" i="3"/>
  <c r="K137" i="3"/>
  <c r="L137" i="3"/>
  <c r="M137" i="3"/>
  <c r="J138" i="3"/>
  <c r="K138" i="3"/>
  <c r="L138" i="3"/>
  <c r="M138" i="3"/>
  <c r="J139" i="3"/>
  <c r="K139" i="3"/>
  <c r="L139" i="3"/>
  <c r="M139" i="3"/>
  <c r="J140" i="3"/>
  <c r="K140" i="3"/>
  <c r="L140" i="3"/>
  <c r="M140" i="3"/>
  <c r="J141" i="3"/>
  <c r="K141" i="3"/>
  <c r="L141" i="3"/>
  <c r="M141" i="3"/>
  <c r="J130" i="3"/>
  <c r="K103" i="3"/>
  <c r="J105" i="3"/>
  <c r="K130" i="3"/>
  <c r="K118" i="3"/>
  <c r="J119" i="3"/>
  <c r="J110" i="3"/>
  <c r="K104" i="3"/>
  <c r="B10" i="23"/>
  <c r="J15" i="3"/>
  <c r="J16" i="3"/>
  <c r="J46" i="3"/>
  <c r="J33" i="3"/>
  <c r="K99" i="3"/>
  <c r="J42" i="3"/>
  <c r="J9" i="3"/>
  <c r="K59" i="3"/>
  <c r="K16" i="3"/>
  <c r="K85" i="3"/>
  <c r="K30" i="3"/>
  <c r="J103" i="3"/>
  <c r="J54" i="3"/>
  <c r="K116" i="3"/>
  <c r="K4" i="3"/>
  <c r="K33" i="3"/>
  <c r="L51" i="3"/>
  <c r="J76" i="3"/>
  <c r="J64" i="3"/>
  <c r="J49" i="3"/>
  <c r="J90" i="3"/>
  <c r="J96" i="3"/>
  <c r="K54" i="3"/>
  <c r="J14" i="3"/>
  <c r="K93" i="3"/>
  <c r="J91" i="3"/>
  <c r="J38" i="3"/>
  <c r="K94" i="3"/>
  <c r="H13" i="3"/>
  <c r="J4" i="3"/>
  <c r="J98" i="3"/>
  <c r="K74" i="3"/>
  <c r="J74" i="3"/>
  <c r="K9" i="3"/>
  <c r="K48" i="3"/>
  <c r="K40" i="3"/>
  <c r="J81" i="3"/>
  <c r="K35" i="3"/>
  <c r="J104" i="3"/>
  <c r="D45" i="3"/>
  <c r="K20" i="3"/>
  <c r="K88" i="3"/>
  <c r="J63" i="3"/>
  <c r="K96" i="3"/>
  <c r="K64" i="3"/>
  <c r="J23" i="3"/>
  <c r="K15" i="3"/>
  <c r="K81" i="3"/>
  <c r="K6" i="3"/>
  <c r="L105" i="3"/>
  <c r="M105" i="3"/>
  <c r="J85" i="3"/>
  <c r="K80" i="3"/>
  <c r="J48" i="3"/>
  <c r="J30" i="3"/>
  <c r="K25" i="3"/>
  <c r="J88" i="3"/>
  <c r="K38" i="3"/>
  <c r="K39" i="3"/>
  <c r="K55" i="3"/>
  <c r="K3" i="3"/>
  <c r="K89" i="3"/>
  <c r="J56" i="3"/>
  <c r="J35" i="3"/>
  <c r="H6" i="3"/>
  <c r="J5" i="3"/>
  <c r="J10" i="3"/>
  <c r="M74" i="3"/>
  <c r="M64" i="3"/>
  <c r="J61" i="3"/>
  <c r="J26" i="3"/>
  <c r="J83" i="3"/>
  <c r="K86" i="3"/>
  <c r="K19" i="3"/>
  <c r="K91" i="3"/>
  <c r="J66" i="3"/>
  <c r="K23" i="3"/>
  <c r="K60" i="3"/>
  <c r="J45" i="3"/>
  <c r="J80" i="3"/>
  <c r="K26" i="3"/>
  <c r="J75" i="3"/>
  <c r="K76" i="3"/>
  <c r="K21" i="3"/>
  <c r="M11" i="3"/>
  <c r="J65" i="3"/>
  <c r="D79" i="3"/>
  <c r="K114" i="3"/>
  <c r="L64" i="3"/>
  <c r="K78" i="3"/>
  <c r="H44" i="3"/>
  <c r="J116" i="3"/>
  <c r="K73" i="3"/>
  <c r="J89" i="3"/>
  <c r="J68" i="3"/>
  <c r="J58" i="3"/>
  <c r="K53" i="3"/>
  <c r="L74" i="3"/>
  <c r="J70" i="3"/>
  <c r="J13" i="3"/>
  <c r="K95" i="3"/>
  <c r="J84" i="3"/>
  <c r="K56" i="3"/>
  <c r="J95" i="3"/>
  <c r="H79" i="3"/>
  <c r="K8" i="3"/>
  <c r="D70" i="3"/>
  <c r="K68" i="3"/>
  <c r="K44" i="3"/>
  <c r="J24" i="3"/>
  <c r="D3" i="3"/>
  <c r="K84" i="3"/>
  <c r="J60" i="3"/>
  <c r="H90" i="3"/>
  <c r="J94" i="3"/>
  <c r="K69" i="3"/>
  <c r="L11" i="3"/>
  <c r="J69" i="3"/>
  <c r="J25" i="3"/>
  <c r="H65" i="3"/>
  <c r="H55" i="3"/>
  <c r="J43" i="3"/>
  <c r="K10" i="3"/>
  <c r="J59" i="3"/>
  <c r="J114" i="3"/>
  <c r="K5" i="3"/>
  <c r="J73" i="3"/>
  <c r="K63" i="3"/>
  <c r="J18" i="3"/>
  <c r="K18" i="3"/>
  <c r="E3" i="23" l="1"/>
  <c r="E15" i="23" s="1"/>
  <c r="E8" i="23"/>
  <c r="D12" i="23"/>
  <c r="C11" i="23"/>
  <c r="C8" i="23"/>
  <c r="C12" i="23"/>
  <c r="F12" i="23"/>
  <c r="F7" i="23"/>
  <c r="E6" i="23"/>
  <c r="C6" i="23"/>
  <c r="E4" i="23"/>
  <c r="F6" i="23"/>
  <c r="E10" i="23"/>
  <c r="C2" i="23"/>
  <c r="E9" i="23"/>
  <c r="D4" i="23"/>
  <c r="G4" i="23" s="1"/>
  <c r="E12" i="23"/>
  <c r="F5" i="23"/>
  <c r="F15" i="23" s="1"/>
  <c r="J19" i="3"/>
  <c r="D8" i="23" s="1"/>
  <c r="G8" i="23" s="1"/>
  <c r="D14" i="3"/>
  <c r="B8" i="23"/>
  <c r="C5" i="23"/>
  <c r="C7" i="23"/>
  <c r="D3" i="23"/>
  <c r="G3" i="23" s="1"/>
  <c r="F8" i="23"/>
  <c r="E7" i="23"/>
  <c r="F9" i="23"/>
  <c r="B4" i="23"/>
  <c r="E11" i="23"/>
  <c r="F10" i="23"/>
  <c r="F11" i="23"/>
  <c r="C3" i="23"/>
  <c r="C4" i="23"/>
  <c r="C10" i="23" l="1"/>
  <c r="D11" i="23"/>
  <c r="G11" i="23" s="1"/>
  <c r="D9" i="23"/>
  <c r="G12" i="23"/>
  <c r="D10" i="23"/>
  <c r="D5" i="23"/>
  <c r="G5" i="23" s="1"/>
  <c r="D2" i="23"/>
  <c r="C9" i="23"/>
  <c r="C15" i="23" s="1"/>
  <c r="D7" i="23"/>
  <c r="G7" i="23" s="1"/>
  <c r="D6" i="23"/>
  <c r="G6" i="23" s="1"/>
  <c r="G2" i="23" l="1"/>
  <c r="X12" i="23" s="1"/>
  <c r="D15" i="23"/>
  <c r="G10" i="23"/>
  <c r="X10" i="23" s="1"/>
  <c r="G9" i="23"/>
  <c r="X9" i="23" s="1"/>
  <c r="X7" i="23"/>
  <c r="X11" i="23" l="1"/>
  <c r="X2" i="23"/>
  <c r="X8" i="23"/>
  <c r="X4" i="23"/>
  <c r="X3" i="23"/>
  <c r="X6" i="23"/>
  <c r="X5" i="23"/>
</calcChain>
</file>

<file path=xl/sharedStrings.xml><?xml version="1.0" encoding="utf-8"?>
<sst xmlns="http://schemas.openxmlformats.org/spreadsheetml/2006/main" count="521" uniqueCount="90">
  <si>
    <t>No</t>
  </si>
  <si>
    <t>チーム名</t>
  </si>
  <si>
    <t>試合数</t>
  </si>
  <si>
    <t>勝</t>
  </si>
  <si>
    <t>敗</t>
  </si>
  <si>
    <t>引分</t>
  </si>
  <si>
    <t>勝率</t>
  </si>
  <si>
    <t>計</t>
  </si>
  <si>
    <t>日程</t>
  </si>
  <si>
    <t>グランド</t>
  </si>
  <si>
    <t>得点</t>
  </si>
  <si>
    <t>分</t>
  </si>
  <si>
    <t>Ｅ－１</t>
  </si>
  <si>
    <t>VS</t>
  </si>
  <si>
    <t>Ｅ－２</t>
  </si>
  <si>
    <t>Ｅ－４</t>
  </si>
  <si>
    <t>Ｅ－５</t>
  </si>
  <si>
    <t>Ｅ－６</t>
  </si>
  <si>
    <t>参加登録チーム</t>
  </si>
  <si>
    <t>試合</t>
  </si>
  <si>
    <t>対戦チーム</t>
  </si>
  <si>
    <t>審判</t>
  </si>
  <si>
    <t>先攻</t>
  </si>
  <si>
    <t>後攻</t>
  </si>
  <si>
    <t>位</t>
    <rPh sb="0" eb="1">
      <t>イ</t>
    </rPh>
    <phoneticPr fontId="23"/>
  </si>
  <si>
    <t>ﾁｰﾑ名</t>
    <phoneticPr fontId="23"/>
  </si>
  <si>
    <t>延期日</t>
    <rPh sb="0" eb="2">
      <t>エンキ</t>
    </rPh>
    <rPh sb="2" eb="3">
      <t>ヒ</t>
    </rPh>
    <phoneticPr fontId="23"/>
  </si>
  <si>
    <t>E-1</t>
    <phoneticPr fontId="23"/>
  </si>
  <si>
    <t>E-2</t>
    <phoneticPr fontId="23"/>
  </si>
  <si>
    <t>E-4</t>
    <phoneticPr fontId="23"/>
  </si>
  <si>
    <t>E-5</t>
    <phoneticPr fontId="23"/>
  </si>
  <si>
    <t>E-6</t>
    <phoneticPr fontId="23"/>
  </si>
  <si>
    <t>ｸﾞﾗﾝﾄﾞ</t>
    <phoneticPr fontId="23"/>
  </si>
  <si>
    <t>ﾁｰﾑ(先攻)</t>
    <rPh sb="4" eb="6">
      <t>センコウ</t>
    </rPh>
    <phoneticPr fontId="23"/>
  </si>
  <si>
    <t>ﾁｰﾑ(後攻)</t>
    <rPh sb="4" eb="6">
      <t>コウコウ</t>
    </rPh>
    <phoneticPr fontId="23"/>
  </si>
  <si>
    <t>ﾎｰﾑﾗﾝ/氏名[背番号]:本数</t>
    <rPh sb="6" eb="8">
      <t>シメイ</t>
    </rPh>
    <rPh sb="9" eb="12">
      <t>セバンゴウ</t>
    </rPh>
    <phoneticPr fontId="23"/>
  </si>
  <si>
    <t>(日)　試合終了時点集計</t>
    <rPh sb="1" eb="2">
      <t>ヒ</t>
    </rPh>
    <rPh sb="4" eb="6">
      <t>シアイ</t>
    </rPh>
    <rPh sb="6" eb="8">
      <t>シュウリョウ</t>
    </rPh>
    <rPh sb="8" eb="10">
      <t>ジテン</t>
    </rPh>
    <rPh sb="10" eb="12">
      <t>シュウケイ</t>
    </rPh>
    <phoneticPr fontId="23"/>
  </si>
  <si>
    <t>「最終試合結果の集計時の順位が同率の場合」</t>
    <rPh sb="1" eb="3">
      <t>サイシュウ</t>
    </rPh>
    <rPh sb="3" eb="5">
      <t>シアイ</t>
    </rPh>
    <rPh sb="5" eb="7">
      <t>ケッカ</t>
    </rPh>
    <rPh sb="8" eb="10">
      <t>シュウケイ</t>
    </rPh>
    <rPh sb="10" eb="11">
      <t>ジ</t>
    </rPh>
    <rPh sb="12" eb="14">
      <t>ジュンイ</t>
    </rPh>
    <rPh sb="15" eb="17">
      <t>ドウリツ</t>
    </rPh>
    <rPh sb="18" eb="20">
      <t>バアイ</t>
    </rPh>
    <phoneticPr fontId="23"/>
  </si>
  <si>
    <t>①勝率が同じ場合は、直接対決より勝利したチームを上位とする。</t>
    <rPh sb="1" eb="3">
      <t>ショウリツ</t>
    </rPh>
    <rPh sb="4" eb="5">
      <t>オナ</t>
    </rPh>
    <rPh sb="6" eb="8">
      <t>バアイ</t>
    </rPh>
    <rPh sb="10" eb="12">
      <t>チョクセツ</t>
    </rPh>
    <rPh sb="12" eb="14">
      <t>タイケツ</t>
    </rPh>
    <rPh sb="16" eb="18">
      <t>ショウリ</t>
    </rPh>
    <rPh sb="24" eb="26">
      <t>ジョウイ</t>
    </rPh>
    <phoneticPr fontId="23"/>
  </si>
  <si>
    <t>②直接対決でも引き分けの場合は、消化試合の合計失点数が少ないチームを上位とする。</t>
    <rPh sb="1" eb="3">
      <t>チョクセツ</t>
    </rPh>
    <rPh sb="3" eb="5">
      <t>タイケツ</t>
    </rPh>
    <rPh sb="7" eb="8">
      <t>ヒ</t>
    </rPh>
    <rPh sb="9" eb="10">
      <t>ワ</t>
    </rPh>
    <rPh sb="12" eb="14">
      <t>バアイ</t>
    </rPh>
    <rPh sb="16" eb="18">
      <t>ショウカ</t>
    </rPh>
    <rPh sb="18" eb="20">
      <t>シアイ</t>
    </rPh>
    <rPh sb="21" eb="23">
      <t>ゴウケイ</t>
    </rPh>
    <rPh sb="23" eb="25">
      <t>シッテン</t>
    </rPh>
    <rPh sb="25" eb="26">
      <t>スウ</t>
    </rPh>
    <rPh sb="27" eb="28">
      <t>スク</t>
    </rPh>
    <rPh sb="34" eb="36">
      <t>ジョウイ</t>
    </rPh>
    <phoneticPr fontId="23"/>
  </si>
  <si>
    <t>延期日</t>
    <rPh sb="0" eb="3">
      <t>エンキビ</t>
    </rPh>
    <phoneticPr fontId="23"/>
  </si>
  <si>
    <t>順位(仮)</t>
    <rPh sb="0" eb="2">
      <t>ジュンイ</t>
    </rPh>
    <rPh sb="3" eb="4">
      <t>カリ</t>
    </rPh>
    <phoneticPr fontId="23"/>
  </si>
  <si>
    <t>順位(正)</t>
    <rPh sb="0" eb="2">
      <t>ジュンイ</t>
    </rPh>
    <rPh sb="3" eb="4">
      <t>セイ</t>
    </rPh>
    <phoneticPr fontId="23"/>
  </si>
  <si>
    <t>ﾎｰﾑﾗﾝ(先攻)/氏名(ふりがな)[背番号]:本数</t>
    <rPh sb="6" eb="8">
      <t>センコウ</t>
    </rPh>
    <rPh sb="10" eb="12">
      <t>シメイ</t>
    </rPh>
    <rPh sb="19" eb="22">
      <t>セバンゴウ</t>
    </rPh>
    <rPh sb="24" eb="26">
      <t>ホンスウ</t>
    </rPh>
    <phoneticPr fontId="23"/>
  </si>
  <si>
    <t>ﾎｰﾑﾗﾝ(後攻)/氏名(ふりがな)[背番号]:本数</t>
    <rPh sb="6" eb="8">
      <t>コウコウ</t>
    </rPh>
    <rPh sb="10" eb="12">
      <t>シメイ</t>
    </rPh>
    <rPh sb="19" eb="22">
      <t>セバンゴウ</t>
    </rPh>
    <rPh sb="24" eb="26">
      <t>ホンスウ</t>
    </rPh>
    <phoneticPr fontId="23"/>
  </si>
  <si>
    <t>トータース</t>
    <phoneticPr fontId="23"/>
  </si>
  <si>
    <t>ＫＡＮＥＫＯ</t>
    <phoneticPr fontId="23"/>
  </si>
  <si>
    <t>東京アローズ</t>
    <rPh sb="0" eb="2">
      <t>トウキョウ</t>
    </rPh>
    <phoneticPr fontId="23"/>
  </si>
  <si>
    <t>調布イーグルス</t>
    <rPh sb="0" eb="2">
      <t>チョウフ</t>
    </rPh>
    <phoneticPr fontId="23"/>
  </si>
  <si>
    <t>デビルス</t>
    <phoneticPr fontId="23"/>
  </si>
  <si>
    <t>くすのきナインズ</t>
    <phoneticPr fontId="23"/>
  </si>
  <si>
    <t>アニマルズ</t>
    <phoneticPr fontId="23"/>
  </si>
  <si>
    <t>影法師</t>
    <rPh sb="0" eb="3">
      <t>カゲボウシ</t>
    </rPh>
    <phoneticPr fontId="23"/>
  </si>
  <si>
    <t>深大寺モータース</t>
    <rPh sb="0" eb="3">
      <t>ジンダイジ</t>
    </rPh>
    <phoneticPr fontId="23"/>
  </si>
  <si>
    <t>オジャーズ</t>
    <phoneticPr fontId="23"/>
  </si>
  <si>
    <t>ファイターズ</t>
    <phoneticPr fontId="23"/>
  </si>
  <si>
    <t>秋山「４」：１本</t>
    <rPh sb="0" eb="2">
      <t>アキヤマ</t>
    </rPh>
    <rPh sb="7" eb="8">
      <t>ホン</t>
    </rPh>
    <phoneticPr fontId="23"/>
  </si>
  <si>
    <t>4/5
（日）
開会式</t>
    <phoneticPr fontId="23"/>
  </si>
  <si>
    <t>4/12
（日）</t>
    <phoneticPr fontId="23"/>
  </si>
  <si>
    <t>4/19
（日）</t>
    <phoneticPr fontId="23"/>
  </si>
  <si>
    <t>4/26
(日）</t>
    <phoneticPr fontId="23"/>
  </si>
  <si>
    <t>5/10
(日）</t>
    <phoneticPr fontId="23"/>
  </si>
  <si>
    <t>5/17
(日）</t>
    <phoneticPr fontId="23"/>
  </si>
  <si>
    <t>5/24
(日）</t>
    <phoneticPr fontId="23"/>
  </si>
  <si>
    <t>5/31
(日）</t>
    <phoneticPr fontId="23"/>
  </si>
  <si>
    <t>6/7
(日）</t>
    <phoneticPr fontId="23"/>
  </si>
  <si>
    <t>6/14
(日）</t>
    <phoneticPr fontId="23"/>
  </si>
  <si>
    <t>6/21
(日）</t>
    <phoneticPr fontId="23"/>
  </si>
  <si>
    <t>6/28
(日）</t>
    <phoneticPr fontId="23"/>
  </si>
  <si>
    <t>7/5
(日）</t>
    <phoneticPr fontId="23"/>
  </si>
  <si>
    <t>7/12
(日）</t>
    <phoneticPr fontId="23"/>
  </si>
  <si>
    <t>7/19
(日）</t>
    <phoneticPr fontId="23"/>
  </si>
  <si>
    <t>7/26
(日）</t>
    <phoneticPr fontId="23"/>
  </si>
  <si>
    <t>8/2
(日）</t>
    <phoneticPr fontId="23"/>
  </si>
  <si>
    <t>8/30
(日）</t>
    <phoneticPr fontId="23"/>
  </si>
  <si>
    <t>9/13
(日）</t>
    <phoneticPr fontId="23"/>
  </si>
  <si>
    <t>9/20
(日）</t>
    <phoneticPr fontId="23"/>
  </si>
  <si>
    <t>9/27
(日）</t>
    <phoneticPr fontId="23"/>
  </si>
  <si>
    <t>10/11
(日）</t>
    <phoneticPr fontId="23"/>
  </si>
  <si>
    <t>10/18
(日）</t>
    <phoneticPr fontId="23"/>
  </si>
  <si>
    <t>10/25
(日）</t>
    <phoneticPr fontId="23"/>
  </si>
  <si>
    <t>10/4
(日）</t>
    <phoneticPr fontId="23"/>
  </si>
  <si>
    <t>9/6
(日）</t>
    <phoneticPr fontId="23"/>
  </si>
  <si>
    <t>8/9
(日）</t>
    <phoneticPr fontId="23"/>
  </si>
  <si>
    <t>秋山拓実（あきやまたくみ）「４」：１本</t>
    <rPh sb="0" eb="2">
      <t>アキヤマ</t>
    </rPh>
    <rPh sb="2" eb="4">
      <t>タクミ</t>
    </rPh>
    <rPh sb="18" eb="19">
      <t>ホン</t>
    </rPh>
    <phoneticPr fontId="23"/>
  </si>
  <si>
    <t>より</t>
    <phoneticPr fontId="23"/>
  </si>
  <si>
    <t>より（仮）</t>
    <rPh sb="3" eb="4">
      <t>カリ</t>
    </rPh>
    <phoneticPr fontId="23"/>
  </si>
  <si>
    <t>へ</t>
    <phoneticPr fontId="23"/>
  </si>
  <si>
    <t>金井香平（かないこうへい）「０」：１本　　　　　　　　小菅建聖（こすがけんせい）「２３」：１本　　　　　　水口海（みずぐちかい）「９９」：２本</t>
    <rPh sb="0" eb="2">
      <t>カナイ</t>
    </rPh>
    <rPh sb="2" eb="3">
      <t>カオル</t>
    </rPh>
    <rPh sb="3" eb="4">
      <t>ヒラ</t>
    </rPh>
    <rPh sb="18" eb="19">
      <t>ホン</t>
    </rPh>
    <rPh sb="27" eb="29">
      <t>コスガ</t>
    </rPh>
    <rPh sb="29" eb="30">
      <t>ケン</t>
    </rPh>
    <rPh sb="30" eb="31">
      <t>セイ</t>
    </rPh>
    <rPh sb="46" eb="47">
      <t>ホン</t>
    </rPh>
    <rPh sb="53" eb="55">
      <t>ミズグチ</t>
    </rPh>
    <rPh sb="55" eb="56">
      <t>ウミ</t>
    </rPh>
    <rPh sb="70" eb="71">
      <t>ホン</t>
    </rPh>
    <phoneticPr fontId="23"/>
  </si>
  <si>
    <t>金井「０」：１本／小菅「２３」：１本／水口海「９９」：２本</t>
    <rPh sb="0" eb="2">
      <t>カナイ</t>
    </rPh>
    <rPh sb="7" eb="8">
      <t>ホン</t>
    </rPh>
    <rPh sb="9" eb="11">
      <t>コスガ</t>
    </rPh>
    <rPh sb="17" eb="18">
      <t>ホン</t>
    </rPh>
    <rPh sb="19" eb="21">
      <t>ミズグチ</t>
    </rPh>
    <rPh sb="21" eb="22">
      <t>ウミ</t>
    </rPh>
    <rPh sb="28" eb="29">
      <t>ホン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</si>
</sst>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.000_ "/>
    <numFmt numFmtId="178" formatCode="m&quot;月&quot;d&quot;日&quot;;@"/>
  </numFmts>
  <fonts count="2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40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shrinkToFit="1"/>
    </xf>
    <xf numFmtId="0" fontId="0" fillId="0" borderId="0" xfId="0" applyAlignment="1">
      <alignment horizontal="center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ill="1"/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/>
    </xf>
    <xf numFmtId="177" fontId="1" fillId="0" borderId="3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177" fontId="1" fillId="0" borderId="38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177" fontId="1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shrinkToFit="1"/>
    </xf>
    <xf numFmtId="49" fontId="1" fillId="0" borderId="46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0" fontId="1" fillId="24" borderId="22" xfId="0" applyFont="1" applyFill="1" applyBorder="1" applyAlignment="1">
      <alignment horizontal="center" vertical="center" shrinkToFit="1"/>
    </xf>
    <xf numFmtId="0" fontId="1" fillId="24" borderId="17" xfId="0" applyFont="1" applyFill="1" applyBorder="1" applyAlignment="1">
      <alignment horizontal="center" vertical="center" shrinkToFit="1"/>
    </xf>
    <xf numFmtId="0" fontId="1" fillId="24" borderId="20" xfId="0" applyFont="1" applyFill="1" applyBorder="1" applyAlignment="1">
      <alignment horizontal="center" vertical="center" shrinkToFit="1"/>
    </xf>
    <xf numFmtId="0" fontId="1" fillId="24" borderId="13" xfId="0" applyFont="1" applyFill="1" applyBorder="1" applyAlignment="1">
      <alignment horizontal="center" vertical="center" shrinkToFit="1"/>
    </xf>
    <xf numFmtId="0" fontId="1" fillId="24" borderId="17" xfId="0" applyFont="1" applyFill="1" applyBorder="1" applyAlignment="1">
      <alignment horizontal="center" vertical="center"/>
    </xf>
    <xf numFmtId="0" fontId="1" fillId="24" borderId="13" xfId="0" applyFont="1" applyFill="1" applyBorder="1" applyAlignment="1">
      <alignment horizontal="center" vertical="center"/>
    </xf>
    <xf numFmtId="0" fontId="1" fillId="24" borderId="23" xfId="0" applyFont="1" applyFill="1" applyBorder="1" applyAlignment="1">
      <alignment horizontal="center" vertical="center" shrinkToFit="1"/>
    </xf>
    <xf numFmtId="0" fontId="1" fillId="24" borderId="18" xfId="0" applyFont="1" applyFill="1" applyBorder="1" applyAlignment="1">
      <alignment horizontal="center" vertical="center" shrinkToFit="1"/>
    </xf>
    <xf numFmtId="0" fontId="1" fillId="24" borderId="24" xfId="0" applyFont="1" applyFill="1" applyBorder="1" applyAlignment="1">
      <alignment horizontal="center" vertical="center" shrinkToFit="1"/>
    </xf>
    <xf numFmtId="0" fontId="1" fillId="24" borderId="15" xfId="0" applyFont="1" applyFill="1" applyBorder="1" applyAlignment="1">
      <alignment horizontal="center" vertical="center"/>
    </xf>
    <xf numFmtId="0" fontId="1" fillId="24" borderId="18" xfId="0" applyFont="1" applyFill="1" applyBorder="1" applyAlignment="1">
      <alignment horizontal="center" vertical="center"/>
    </xf>
    <xf numFmtId="0" fontId="1" fillId="24" borderId="15" xfId="0" applyFont="1" applyFill="1" applyBorder="1" applyAlignment="1">
      <alignment horizontal="center" vertical="center" shrinkToFit="1"/>
    </xf>
    <xf numFmtId="0" fontId="1" fillId="24" borderId="51" xfId="0" applyFont="1" applyFill="1" applyBorder="1" applyAlignment="1">
      <alignment horizontal="center" vertical="center" shrinkToFit="1"/>
    </xf>
    <xf numFmtId="0" fontId="1" fillId="24" borderId="52" xfId="0" applyFont="1" applyFill="1" applyBorder="1" applyAlignment="1">
      <alignment horizontal="center" vertical="center" shrinkToFit="1"/>
    </xf>
    <xf numFmtId="0" fontId="1" fillId="24" borderId="53" xfId="0" applyFont="1" applyFill="1" applyBorder="1" applyAlignment="1">
      <alignment horizontal="center" vertical="center" shrinkToFit="1"/>
    </xf>
    <xf numFmtId="0" fontId="1" fillId="24" borderId="54" xfId="0" applyFont="1" applyFill="1" applyBorder="1" applyAlignment="1">
      <alignment horizontal="center" vertical="center"/>
    </xf>
    <xf numFmtId="0" fontId="1" fillId="24" borderId="55" xfId="0" applyFont="1" applyFill="1" applyBorder="1" applyAlignment="1">
      <alignment horizontal="center" vertical="center"/>
    </xf>
    <xf numFmtId="0" fontId="1" fillId="24" borderId="56" xfId="0" applyFont="1" applyFill="1" applyBorder="1" applyAlignment="1">
      <alignment horizontal="center" vertical="center" shrinkToFit="1"/>
    </xf>
    <xf numFmtId="0" fontId="1" fillId="24" borderId="54" xfId="0" applyFont="1" applyFill="1" applyBorder="1" applyAlignment="1">
      <alignment horizontal="center" vertical="center" shrinkToFit="1"/>
    </xf>
    <xf numFmtId="0" fontId="1" fillId="24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49" fontId="1" fillId="0" borderId="5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right" vertical="center"/>
    </xf>
    <xf numFmtId="0" fontId="2" fillId="25" borderId="71" xfId="0" applyFont="1" applyFill="1" applyBorder="1" applyAlignment="1">
      <alignment horizontal="center" vertical="center"/>
    </xf>
    <xf numFmtId="0" fontId="2" fillId="25" borderId="72" xfId="0" applyFont="1" applyFill="1" applyBorder="1" applyAlignment="1">
      <alignment horizontal="center" vertical="center"/>
    </xf>
    <xf numFmtId="0" fontId="2" fillId="25" borderId="73" xfId="0" applyFont="1" applyFill="1" applyBorder="1" applyAlignment="1">
      <alignment horizontal="center" vertical="center"/>
    </xf>
    <xf numFmtId="0" fontId="2" fillId="25" borderId="74" xfId="0" applyFont="1" applyFill="1" applyBorder="1" applyAlignment="1">
      <alignment horizontal="center" vertical="center"/>
    </xf>
    <xf numFmtId="0" fontId="1" fillId="26" borderId="75" xfId="0" applyFont="1" applyFill="1" applyBorder="1" applyAlignment="1">
      <alignment horizontal="right" vertical="center"/>
    </xf>
    <xf numFmtId="0" fontId="1" fillId="26" borderId="76" xfId="0" applyFont="1" applyFill="1" applyBorder="1" applyAlignment="1">
      <alignment horizontal="left" vertical="center"/>
    </xf>
    <xf numFmtId="0" fontId="1" fillId="26" borderId="77" xfId="0" applyFont="1" applyFill="1" applyBorder="1" applyAlignment="1">
      <alignment horizontal="right" vertical="center"/>
    </xf>
    <xf numFmtId="0" fontId="1" fillId="26" borderId="78" xfId="0" applyFont="1" applyFill="1" applyBorder="1" applyAlignment="1">
      <alignment horizontal="left" vertical="center"/>
    </xf>
    <xf numFmtId="0" fontId="1" fillId="26" borderId="79" xfId="0" applyFont="1" applyFill="1" applyBorder="1" applyAlignment="1">
      <alignment horizontal="right" vertical="center"/>
    </xf>
    <xf numFmtId="0" fontId="1" fillId="26" borderId="80" xfId="0" applyFont="1" applyFill="1" applyBorder="1" applyAlignment="1">
      <alignment horizontal="left" vertical="center"/>
    </xf>
    <xf numFmtId="0" fontId="2" fillId="26" borderId="81" xfId="0" applyFont="1" applyFill="1" applyBorder="1" applyAlignment="1">
      <alignment horizontal="right" vertical="center"/>
    </xf>
    <xf numFmtId="0" fontId="2" fillId="26" borderId="82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 wrapText="1"/>
    </xf>
    <xf numFmtId="178" fontId="1" fillId="0" borderId="83" xfId="0" applyNumberFormat="1" applyFont="1" applyBorder="1" applyAlignment="1">
      <alignment horizontal="right" vertical="center"/>
    </xf>
    <xf numFmtId="178" fontId="1" fillId="0" borderId="84" xfId="0" applyNumberFormat="1" applyFont="1" applyBorder="1" applyAlignment="1">
      <alignment horizontal="right" vertical="center"/>
    </xf>
    <xf numFmtId="178" fontId="1" fillId="0" borderId="85" xfId="0" applyNumberFormat="1" applyFont="1" applyBorder="1" applyAlignment="1">
      <alignment horizontal="right" vertical="center"/>
    </xf>
    <xf numFmtId="178" fontId="1" fillId="0" borderId="86" xfId="0" applyNumberFormat="1" applyFont="1" applyBorder="1" applyAlignment="1">
      <alignment horizontal="right" vertical="center"/>
    </xf>
    <xf numFmtId="178" fontId="1" fillId="0" borderId="86" xfId="0" applyNumberFormat="1" applyFont="1" applyFill="1" applyBorder="1" applyAlignment="1">
      <alignment horizontal="right" vertical="center"/>
    </xf>
    <xf numFmtId="178" fontId="1" fillId="0" borderId="84" xfId="0" applyNumberFormat="1" applyFont="1" applyFill="1" applyBorder="1" applyAlignment="1">
      <alignment horizontal="right" vertical="center"/>
    </xf>
    <xf numFmtId="178" fontId="1" fillId="0" borderId="85" xfId="0" applyNumberFormat="1" applyFont="1" applyFill="1" applyBorder="1" applyAlignment="1">
      <alignment horizontal="right" vertical="center"/>
    </xf>
    <xf numFmtId="0" fontId="2" fillId="0" borderId="87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1" fillId="0" borderId="89" xfId="0" applyFont="1" applyBorder="1" applyAlignment="1">
      <alignment horizontal="center" vertical="center" shrinkToFit="1"/>
    </xf>
    <xf numFmtId="0" fontId="1" fillId="0" borderId="90" xfId="0" applyFont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 shrinkToFit="1"/>
    </xf>
    <xf numFmtId="0" fontId="1" fillId="0" borderId="91" xfId="0" applyFont="1" applyFill="1" applyBorder="1" applyAlignment="1">
      <alignment horizontal="center" vertical="center" shrinkToFit="1"/>
    </xf>
    <xf numFmtId="0" fontId="1" fillId="0" borderId="89" xfId="0" applyFont="1" applyFill="1" applyBorder="1" applyAlignment="1">
      <alignment horizontal="center" vertical="center" shrinkToFit="1"/>
    </xf>
    <xf numFmtId="0" fontId="1" fillId="0" borderId="90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right" vertical="center" wrapText="1"/>
    </xf>
    <xf numFmtId="0" fontId="1" fillId="0" borderId="92" xfId="0" applyFont="1" applyFill="1" applyBorder="1" applyAlignment="1">
      <alignment horizontal="center" vertical="center" shrinkToFit="1"/>
    </xf>
    <xf numFmtId="0" fontId="1" fillId="0" borderId="93" xfId="0" applyFont="1" applyFill="1" applyBorder="1" applyAlignment="1">
      <alignment horizontal="center" vertical="center" shrinkToFit="1"/>
    </xf>
    <xf numFmtId="0" fontId="1" fillId="0" borderId="94" xfId="0" applyFont="1" applyFill="1" applyBorder="1" applyAlignment="1">
      <alignment horizontal="center" vertical="center"/>
    </xf>
    <xf numFmtId="0" fontId="1" fillId="0" borderId="95" xfId="0" applyFont="1" applyFill="1" applyBorder="1" applyAlignment="1">
      <alignment horizontal="center" vertical="center"/>
    </xf>
    <xf numFmtId="178" fontId="1" fillId="0" borderId="96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9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95" xfId="0" applyFont="1" applyFill="1" applyBorder="1" applyAlignment="1">
      <alignment horizontal="right" vertical="center" wrapText="1"/>
    </xf>
    <xf numFmtId="0" fontId="1" fillId="0" borderId="98" xfId="0" applyFont="1" applyFill="1" applyBorder="1" applyAlignment="1">
      <alignment horizontal="right" vertical="center" wrapText="1"/>
    </xf>
    <xf numFmtId="0" fontId="1" fillId="0" borderId="99" xfId="0" applyFont="1" applyBorder="1" applyAlignment="1">
      <alignment horizontal="center" vertical="center" shrinkToFit="1"/>
    </xf>
    <xf numFmtId="0" fontId="1" fillId="0" borderId="100" xfId="0" applyFont="1" applyBorder="1" applyAlignment="1">
      <alignment horizontal="center" vertical="center" shrinkToFit="1"/>
    </xf>
    <xf numFmtId="0" fontId="1" fillId="0" borderId="101" xfId="0" applyFont="1" applyBorder="1" applyAlignment="1">
      <alignment horizontal="center" vertical="center" shrinkToFit="1"/>
    </xf>
    <xf numFmtId="0" fontId="1" fillId="0" borderId="102" xfId="0" applyFont="1" applyBorder="1" applyAlignment="1">
      <alignment horizontal="center" vertical="center" shrinkToFit="1"/>
    </xf>
    <xf numFmtId="0" fontId="1" fillId="0" borderId="103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101" xfId="0" applyFont="1" applyBorder="1" applyAlignment="1">
      <alignment horizontal="right" vertical="center" wrapText="1"/>
    </xf>
    <xf numFmtId="0" fontId="1" fillId="0" borderId="104" xfId="0" applyFont="1" applyBorder="1" applyAlignment="1">
      <alignment horizontal="right" vertical="center" wrapText="1"/>
    </xf>
    <xf numFmtId="178" fontId="1" fillId="0" borderId="105" xfId="0" applyNumberFormat="1" applyFont="1" applyBorder="1" applyAlignment="1">
      <alignment horizontal="right" vertical="center"/>
    </xf>
    <xf numFmtId="0" fontId="1" fillId="0" borderId="106" xfId="0" applyFont="1" applyFill="1" applyBorder="1" applyAlignment="1">
      <alignment horizontal="center" vertical="center" shrinkToFit="1"/>
    </xf>
    <xf numFmtId="0" fontId="1" fillId="0" borderId="107" xfId="0" applyFont="1" applyBorder="1" applyAlignment="1">
      <alignment horizontal="center" vertical="center" shrinkToFit="1"/>
    </xf>
    <xf numFmtId="0" fontId="1" fillId="0" borderId="108" xfId="0" applyFont="1" applyBorder="1" applyAlignment="1">
      <alignment horizontal="center" vertical="center" shrinkToFit="1"/>
    </xf>
    <xf numFmtId="0" fontId="1" fillId="0" borderId="109" xfId="0" applyFont="1" applyBorder="1" applyAlignment="1">
      <alignment horizontal="center" vertical="center" shrinkToFit="1"/>
    </xf>
    <xf numFmtId="0" fontId="1" fillId="0" borderId="110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1" fillId="0" borderId="108" xfId="0" applyFont="1" applyBorder="1" applyAlignment="1">
      <alignment horizontal="right" vertical="center" wrapText="1"/>
    </xf>
    <xf numFmtId="0" fontId="1" fillId="0" borderId="111" xfId="0" applyFont="1" applyBorder="1" applyAlignment="1">
      <alignment horizontal="right" vertical="center" wrapText="1"/>
    </xf>
    <xf numFmtId="178" fontId="1" fillId="0" borderId="112" xfId="0" applyNumberFormat="1" applyFont="1" applyBorder="1" applyAlignment="1">
      <alignment horizontal="right" vertical="center"/>
    </xf>
    <xf numFmtId="0" fontId="1" fillId="0" borderId="99" xfId="0" applyFont="1" applyFill="1" applyBorder="1" applyAlignment="1">
      <alignment horizontal="center" vertical="center" shrinkToFit="1"/>
    </xf>
    <xf numFmtId="0" fontId="1" fillId="0" borderId="100" xfId="0" applyFont="1" applyFill="1" applyBorder="1" applyAlignment="1">
      <alignment horizontal="center" vertical="center" shrinkToFit="1"/>
    </xf>
    <xf numFmtId="0" fontId="1" fillId="0" borderId="101" xfId="0" applyFont="1" applyFill="1" applyBorder="1" applyAlignment="1">
      <alignment horizontal="center" vertical="center" shrinkToFit="1"/>
    </xf>
    <xf numFmtId="0" fontId="1" fillId="0" borderId="102" xfId="0" applyFont="1" applyFill="1" applyBorder="1" applyAlignment="1">
      <alignment horizontal="center" vertical="center" shrinkToFit="1"/>
    </xf>
    <xf numFmtId="0" fontId="1" fillId="0" borderId="101" xfId="0" applyFont="1" applyFill="1" applyBorder="1" applyAlignment="1">
      <alignment horizontal="right" vertical="center" wrapText="1"/>
    </xf>
    <xf numFmtId="0" fontId="1" fillId="0" borderId="104" xfId="0" applyFont="1" applyFill="1" applyBorder="1" applyAlignment="1">
      <alignment horizontal="right" vertical="center" wrapText="1"/>
    </xf>
    <xf numFmtId="178" fontId="1" fillId="0" borderId="105" xfId="0" applyNumberFormat="1" applyFont="1" applyFill="1" applyBorder="1" applyAlignment="1">
      <alignment horizontal="right" vertical="center"/>
    </xf>
    <xf numFmtId="0" fontId="1" fillId="0" borderId="106" xfId="0" applyFont="1" applyBorder="1" applyAlignment="1">
      <alignment horizontal="center" vertical="center" shrinkToFit="1"/>
    </xf>
    <xf numFmtId="0" fontId="1" fillId="0" borderId="108" xfId="0" applyFont="1" applyFill="1" applyBorder="1" applyAlignment="1">
      <alignment horizontal="right" vertical="center" wrapText="1"/>
    </xf>
    <xf numFmtId="0" fontId="1" fillId="0" borderId="111" xfId="0" applyFont="1" applyFill="1" applyBorder="1" applyAlignment="1">
      <alignment horizontal="right" vertical="center" wrapText="1"/>
    </xf>
    <xf numFmtId="178" fontId="1" fillId="0" borderId="112" xfId="0" applyNumberFormat="1" applyFont="1" applyFill="1" applyBorder="1" applyAlignment="1">
      <alignment horizontal="right" vertical="center"/>
    </xf>
    <xf numFmtId="0" fontId="1" fillId="0" borderId="103" xfId="0" applyFont="1" applyFill="1" applyBorder="1" applyAlignment="1">
      <alignment horizontal="center" vertical="center"/>
    </xf>
    <xf numFmtId="0" fontId="1" fillId="0" borderId="101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horizontal="center" vertical="center" shrinkToFit="1"/>
    </xf>
    <xf numFmtId="0" fontId="1" fillId="0" borderId="110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2" fillId="25" borderId="113" xfId="0" applyFont="1" applyFill="1" applyBorder="1" applyAlignment="1">
      <alignment horizontal="center" vertical="center" shrinkToFit="1"/>
    </xf>
    <xf numFmtId="0" fontId="2" fillId="0" borderId="114" xfId="0" applyFont="1" applyBorder="1" applyAlignment="1">
      <alignment horizontal="center" vertical="center" shrinkToFit="1"/>
    </xf>
    <xf numFmtId="0" fontId="2" fillId="0" borderId="115" xfId="0" applyFont="1" applyBorder="1" applyAlignment="1">
      <alignment horizontal="center" vertical="center" shrinkToFit="1"/>
    </xf>
    <xf numFmtId="0" fontId="2" fillId="0" borderId="116" xfId="0" applyFont="1" applyBorder="1" applyAlignment="1">
      <alignment horizontal="center" vertical="center" shrinkToFit="1"/>
    </xf>
    <xf numFmtId="0" fontId="2" fillId="0" borderId="117" xfId="0" applyFont="1" applyBorder="1" applyAlignment="1">
      <alignment horizontal="center" vertical="center" shrinkToFit="1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shrinkToFit="1"/>
    </xf>
    <xf numFmtId="0" fontId="1" fillId="0" borderId="104" xfId="0" applyFont="1" applyBorder="1" applyAlignment="1">
      <alignment horizontal="center" vertical="center" shrinkToFit="1"/>
    </xf>
    <xf numFmtId="0" fontId="1" fillId="24" borderId="102" xfId="0" applyFont="1" applyFill="1" applyBorder="1" applyAlignment="1">
      <alignment horizontal="center" vertical="center" shrinkToFit="1"/>
    </xf>
    <xf numFmtId="0" fontId="1" fillId="24" borderId="101" xfId="0" applyFont="1" applyFill="1" applyBorder="1" applyAlignment="1">
      <alignment horizontal="center" vertical="center"/>
    </xf>
    <xf numFmtId="0" fontId="1" fillId="0" borderId="103" xfId="0" applyFont="1" applyFill="1" applyBorder="1" applyAlignment="1">
      <alignment horizontal="center" vertical="center" shrinkToFit="1"/>
    </xf>
    <xf numFmtId="0" fontId="1" fillId="24" borderId="120" xfId="0" applyFont="1" applyFill="1" applyBorder="1" applyAlignment="1">
      <alignment horizontal="center" vertical="center" shrinkToFit="1"/>
    </xf>
    <xf numFmtId="0" fontId="2" fillId="0" borderId="1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24" borderId="109" xfId="0" applyFont="1" applyFill="1" applyBorder="1" applyAlignment="1">
      <alignment horizontal="center" vertical="center"/>
    </xf>
    <xf numFmtId="0" fontId="2" fillId="24" borderId="108" xfId="0" applyFont="1" applyFill="1" applyBorder="1" applyAlignment="1">
      <alignment horizontal="center" vertical="center"/>
    </xf>
    <xf numFmtId="0" fontId="2" fillId="24" borderId="122" xfId="0" applyFont="1" applyFill="1" applyBorder="1" applyAlignment="1">
      <alignment horizontal="center" vertical="center"/>
    </xf>
    <xf numFmtId="0" fontId="1" fillId="0" borderId="111" xfId="0" applyFont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123" xfId="0" applyFont="1" applyFill="1" applyBorder="1" applyAlignment="1">
      <alignment horizontal="center" vertical="center" shrinkToFit="1"/>
    </xf>
    <xf numFmtId="0" fontId="1" fillId="0" borderId="98" xfId="0" applyFont="1" applyBorder="1" applyAlignment="1">
      <alignment horizontal="center" vertical="center" shrinkToFit="1"/>
    </xf>
    <xf numFmtId="0" fontId="1" fillId="24" borderId="93" xfId="0" applyFont="1" applyFill="1" applyBorder="1" applyAlignment="1">
      <alignment horizontal="center" vertical="center" shrinkToFit="1"/>
    </xf>
    <xf numFmtId="0" fontId="1" fillId="0" borderId="124" xfId="0" applyFont="1" applyFill="1" applyBorder="1" applyAlignment="1">
      <alignment horizontal="center" vertical="center" shrinkToFit="1"/>
    </xf>
    <xf numFmtId="0" fontId="1" fillId="24" borderId="95" xfId="0" applyFont="1" applyFill="1" applyBorder="1" applyAlignment="1">
      <alignment horizontal="center" vertical="center" shrinkToFit="1"/>
    </xf>
    <xf numFmtId="0" fontId="1" fillId="0" borderId="94" xfId="0" applyFont="1" applyFill="1" applyBorder="1" applyAlignment="1">
      <alignment horizontal="center" vertical="center" shrinkToFit="1"/>
    </xf>
    <xf numFmtId="0" fontId="1" fillId="24" borderId="125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1" fillId="0" borderId="127" xfId="0" applyFont="1" applyFill="1" applyBorder="1" applyAlignment="1">
      <alignment horizontal="center" vertical="center" shrinkToFit="1"/>
    </xf>
    <xf numFmtId="0" fontId="1" fillId="24" borderId="128" xfId="0" applyFont="1" applyFill="1" applyBorder="1" applyAlignment="1">
      <alignment horizontal="center" vertical="center" shrinkToFit="1"/>
    </xf>
    <xf numFmtId="178" fontId="1" fillId="0" borderId="129" xfId="0" applyNumberFormat="1" applyFont="1" applyBorder="1" applyAlignment="1">
      <alignment horizontal="right" vertical="center"/>
    </xf>
    <xf numFmtId="178" fontId="1" fillId="0" borderId="130" xfId="0" applyNumberFormat="1" applyFont="1" applyBorder="1" applyAlignment="1">
      <alignment horizontal="right" vertical="center"/>
    </xf>
    <xf numFmtId="178" fontId="1" fillId="0" borderId="131" xfId="0" applyNumberFormat="1" applyFont="1" applyBorder="1" applyAlignment="1">
      <alignment horizontal="right" vertical="center"/>
    </xf>
    <xf numFmtId="178" fontId="1" fillId="0" borderId="128" xfId="0" applyNumberFormat="1" applyFont="1" applyBorder="1" applyAlignment="1">
      <alignment horizontal="right" vertical="center"/>
    </xf>
    <xf numFmtId="0" fontId="1" fillId="0" borderId="88" xfId="0" applyFont="1" applyBorder="1" applyAlignment="1">
      <alignment horizontal="left" vertical="center" shrinkToFit="1"/>
    </xf>
    <xf numFmtId="0" fontId="1" fillId="0" borderId="89" xfId="0" applyFont="1" applyBorder="1" applyAlignment="1">
      <alignment horizontal="left" vertical="center" shrinkToFit="1"/>
    </xf>
    <xf numFmtId="0" fontId="1" fillId="0" borderId="90" xfId="0" applyFont="1" applyBorder="1" applyAlignment="1">
      <alignment horizontal="left" vertical="center" shrinkToFit="1"/>
    </xf>
    <xf numFmtId="0" fontId="1" fillId="0" borderId="99" xfId="0" applyFont="1" applyBorder="1" applyAlignment="1">
      <alignment horizontal="left" vertical="center" shrinkToFit="1"/>
    </xf>
    <xf numFmtId="0" fontId="1" fillId="0" borderId="91" xfId="0" applyFont="1" applyBorder="1" applyAlignment="1">
      <alignment horizontal="left" vertical="center" shrinkToFit="1"/>
    </xf>
    <xf numFmtId="0" fontId="1" fillId="0" borderId="119" xfId="0" applyFont="1" applyFill="1" applyBorder="1" applyAlignment="1">
      <alignment horizontal="center" vertical="center" shrinkToFit="1"/>
    </xf>
    <xf numFmtId="0" fontId="1" fillId="0" borderId="110" xfId="0" applyFont="1" applyFill="1" applyBorder="1" applyAlignment="1">
      <alignment horizontal="center" vertical="center" shrinkToFit="1"/>
    </xf>
    <xf numFmtId="0" fontId="2" fillId="0" borderId="132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178" fontId="2" fillId="0" borderId="133" xfId="0" applyNumberFormat="1" applyFont="1" applyBorder="1" applyAlignment="1">
      <alignment horizontal="center" vertical="center"/>
    </xf>
    <xf numFmtId="56" fontId="1" fillId="0" borderId="134" xfId="0" applyNumberFormat="1" applyFont="1" applyBorder="1" applyAlignment="1">
      <alignment horizontal="right" vertical="center"/>
    </xf>
    <xf numFmtId="0" fontId="1" fillId="0" borderId="135" xfId="0" applyFont="1" applyBorder="1" applyAlignment="1">
      <alignment horizontal="right" vertical="center"/>
    </xf>
    <xf numFmtId="0" fontId="1" fillId="0" borderId="121" xfId="0" applyFont="1" applyBorder="1" applyAlignment="1">
      <alignment horizontal="right" vertical="center"/>
    </xf>
    <xf numFmtId="0" fontId="1" fillId="0" borderId="136" xfId="0" applyFont="1" applyBorder="1" applyAlignment="1">
      <alignment horizontal="right" vertical="center"/>
    </xf>
    <xf numFmtId="0" fontId="1" fillId="0" borderId="137" xfId="0" applyFont="1" applyBorder="1" applyAlignment="1">
      <alignment horizontal="right" vertical="center"/>
    </xf>
    <xf numFmtId="56" fontId="1" fillId="0" borderId="135" xfId="0" applyNumberFormat="1" applyFont="1" applyBorder="1" applyAlignment="1">
      <alignment horizontal="right" vertical="center"/>
    </xf>
    <xf numFmtId="56" fontId="1" fillId="0" borderId="137" xfId="0" applyNumberFormat="1" applyFont="1" applyBorder="1" applyAlignment="1">
      <alignment horizontal="right" vertical="center"/>
    </xf>
    <xf numFmtId="0" fontId="1" fillId="0" borderId="138" xfId="0" applyFont="1" applyBorder="1" applyAlignment="1">
      <alignment horizontal="right" vertical="center"/>
    </xf>
    <xf numFmtId="178" fontId="1" fillId="0" borderId="139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30" xfId="0" applyFont="1" applyFill="1" applyBorder="1" applyAlignment="1">
      <alignment horizontal="right" vertical="center" wrapText="1"/>
    </xf>
    <xf numFmtId="56" fontId="1" fillId="0" borderId="121" xfId="0" applyNumberFormat="1" applyFont="1" applyBorder="1" applyAlignment="1">
      <alignment horizontal="right" vertical="center"/>
    </xf>
    <xf numFmtId="0" fontId="1" fillId="24" borderId="109" xfId="0" applyFont="1" applyFill="1" applyBorder="1" applyAlignment="1">
      <alignment horizontal="center" vertical="center"/>
    </xf>
    <xf numFmtId="0" fontId="1" fillId="24" borderId="108" xfId="0" applyFont="1" applyFill="1" applyBorder="1" applyAlignment="1">
      <alignment horizontal="center" vertical="center"/>
    </xf>
    <xf numFmtId="0" fontId="1" fillId="24" borderId="122" xfId="0" applyFont="1" applyFill="1" applyBorder="1" applyAlignment="1">
      <alignment horizontal="center" vertical="center" shrinkToFit="1"/>
    </xf>
    <xf numFmtId="0" fontId="1" fillId="24" borderId="101" xfId="0" applyFont="1" applyFill="1" applyBorder="1" applyAlignment="1">
      <alignment horizontal="center" vertical="center" shrinkToFit="1"/>
    </xf>
    <xf numFmtId="0" fontId="1" fillId="24" borderId="120" xfId="0" applyFont="1" applyFill="1" applyBorder="1" applyAlignment="1">
      <alignment horizontal="center" vertical="center"/>
    </xf>
    <xf numFmtId="0" fontId="1" fillId="0" borderId="140" xfId="0" applyFont="1" applyBorder="1" applyAlignment="1">
      <alignment horizontal="right" vertical="center"/>
    </xf>
    <xf numFmtId="0" fontId="2" fillId="0" borderId="141" xfId="0" applyFont="1" applyBorder="1" applyAlignment="1">
      <alignment horizontal="center" vertical="center"/>
    </xf>
    <xf numFmtId="0" fontId="2" fillId="0" borderId="142" xfId="0" applyFont="1" applyBorder="1" applyAlignment="1">
      <alignment horizontal="center" vertical="center"/>
    </xf>
    <xf numFmtId="0" fontId="1" fillId="0" borderId="143" xfId="0" applyFont="1" applyBorder="1" applyAlignment="1">
      <alignment horizontal="right" vertical="center"/>
    </xf>
    <xf numFmtId="0" fontId="1" fillId="0" borderId="144" xfId="0" applyFont="1" applyBorder="1" applyAlignment="1">
      <alignment horizontal="right" vertical="center"/>
    </xf>
    <xf numFmtId="0" fontId="1" fillId="0" borderId="142" xfId="0" applyFont="1" applyBorder="1" applyAlignment="1">
      <alignment horizontal="right" vertical="center"/>
    </xf>
    <xf numFmtId="0" fontId="1" fillId="0" borderId="145" xfId="0" applyFont="1" applyBorder="1" applyAlignment="1">
      <alignment horizontal="right" vertical="center"/>
    </xf>
    <xf numFmtId="0" fontId="1" fillId="0" borderId="146" xfId="0" applyFont="1" applyBorder="1" applyAlignment="1">
      <alignment horizontal="right" vertical="center"/>
    </xf>
    <xf numFmtId="56" fontId="1" fillId="0" borderId="144" xfId="0" applyNumberFormat="1" applyFont="1" applyBorder="1" applyAlignment="1">
      <alignment horizontal="right" vertical="center"/>
    </xf>
    <xf numFmtId="56" fontId="1" fillId="0" borderId="146" xfId="0" applyNumberFormat="1" applyFont="1" applyBorder="1" applyAlignment="1">
      <alignment horizontal="right" vertical="center"/>
    </xf>
    <xf numFmtId="0" fontId="1" fillId="0" borderId="147" xfId="0" applyFont="1" applyBorder="1" applyAlignment="1">
      <alignment horizontal="right" vertical="center"/>
    </xf>
    <xf numFmtId="0" fontId="1" fillId="0" borderId="148" xfId="0" applyFont="1" applyBorder="1" applyAlignment="1">
      <alignment horizontal="right" vertical="center"/>
    </xf>
    <xf numFmtId="0" fontId="1" fillId="0" borderId="149" xfId="0" applyFont="1" applyBorder="1" applyAlignment="1">
      <alignment horizontal="center" vertical="center" shrinkToFit="1"/>
    </xf>
    <xf numFmtId="0" fontId="2" fillId="0" borderId="150" xfId="0" applyFont="1" applyBorder="1" applyAlignment="1">
      <alignment horizontal="center" vertical="center" shrinkToFit="1"/>
    </xf>
    <xf numFmtId="0" fontId="1" fillId="0" borderId="151" xfId="0" applyFont="1" applyBorder="1" applyAlignment="1">
      <alignment horizontal="center" vertical="center" shrinkToFit="1"/>
    </xf>
    <xf numFmtId="0" fontId="1" fillId="0" borderId="152" xfId="0" applyFont="1" applyBorder="1" applyAlignment="1">
      <alignment horizontal="center" vertical="center" shrinkToFit="1"/>
    </xf>
    <xf numFmtId="0" fontId="1" fillId="0" borderId="153" xfId="0" applyFont="1" applyBorder="1" applyAlignment="1">
      <alignment horizontal="center" vertical="center" shrinkToFit="1"/>
    </xf>
    <xf numFmtId="0" fontId="1" fillId="0" borderId="154" xfId="0" applyFont="1" applyBorder="1" applyAlignment="1">
      <alignment horizontal="center" vertical="center" shrinkToFit="1"/>
    </xf>
    <xf numFmtId="0" fontId="1" fillId="0" borderId="155" xfId="0" applyFont="1" applyBorder="1" applyAlignment="1">
      <alignment horizontal="center" vertical="center" shrinkToFit="1"/>
    </xf>
    <xf numFmtId="0" fontId="1" fillId="0" borderId="152" xfId="0" applyFont="1" applyFill="1" applyBorder="1" applyAlignment="1">
      <alignment horizontal="center" vertical="center" shrinkToFit="1"/>
    </xf>
    <xf numFmtId="0" fontId="1" fillId="0" borderId="154" xfId="0" applyFont="1" applyFill="1" applyBorder="1" applyAlignment="1">
      <alignment horizontal="center" vertical="center" shrinkToFit="1"/>
    </xf>
    <xf numFmtId="0" fontId="1" fillId="0" borderId="127" xfId="0" applyFont="1" applyBorder="1" applyAlignment="1">
      <alignment horizontal="center" vertical="center" shrinkToFit="1"/>
    </xf>
    <xf numFmtId="0" fontId="2" fillId="24" borderId="132" xfId="0" applyFont="1" applyFill="1" applyBorder="1" applyAlignment="1">
      <alignment horizontal="center" vertical="center" shrinkToFit="1"/>
    </xf>
    <xf numFmtId="0" fontId="1" fillId="24" borderId="129" xfId="0" applyFont="1" applyFill="1" applyBorder="1" applyAlignment="1">
      <alignment horizontal="center" vertical="center" shrinkToFit="1"/>
    </xf>
    <xf numFmtId="0" fontId="1" fillId="24" borderId="130" xfId="0" applyFont="1" applyFill="1" applyBorder="1" applyAlignment="1">
      <alignment horizontal="center" vertical="center" shrinkToFit="1"/>
    </xf>
    <xf numFmtId="0" fontId="1" fillId="24" borderId="131" xfId="0" applyFont="1" applyFill="1" applyBorder="1" applyAlignment="1">
      <alignment horizontal="center" vertical="center" shrinkToFit="1"/>
    </xf>
    <xf numFmtId="0" fontId="1" fillId="24" borderId="139" xfId="0" applyFont="1" applyFill="1" applyBorder="1" applyAlignment="1">
      <alignment horizontal="center" vertical="center" shrinkToFit="1"/>
    </xf>
    <xf numFmtId="0" fontId="1" fillId="24" borderId="156" xfId="0" applyFont="1" applyFill="1" applyBorder="1" applyAlignment="1">
      <alignment horizontal="center" vertical="center" shrinkToFit="1"/>
    </xf>
    <xf numFmtId="0" fontId="1" fillId="24" borderId="157" xfId="0" applyFont="1" applyFill="1" applyBorder="1" applyAlignment="1">
      <alignment horizontal="center" vertical="center" shrinkToFit="1"/>
    </xf>
    <xf numFmtId="0" fontId="2" fillId="0" borderId="158" xfId="0" applyFont="1" applyBorder="1" applyAlignment="1">
      <alignment horizontal="center" vertical="center" shrinkToFit="1"/>
    </xf>
    <xf numFmtId="0" fontId="1" fillId="0" borderId="159" xfId="0" applyFont="1" applyBorder="1" applyAlignment="1">
      <alignment horizontal="center" vertical="center" shrinkToFit="1"/>
    </xf>
    <xf numFmtId="0" fontId="1" fillId="0" borderId="160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161" xfId="0" applyFont="1" applyBorder="1" applyAlignment="1">
      <alignment horizontal="center" vertical="center" shrinkToFit="1"/>
    </xf>
    <xf numFmtId="0" fontId="1" fillId="0" borderId="162" xfId="0" applyFont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160" xfId="0" applyFont="1" applyFill="1" applyBorder="1" applyAlignment="1">
      <alignment horizontal="center" vertical="center" shrinkToFit="1"/>
    </xf>
    <xf numFmtId="0" fontId="1" fillId="0" borderId="161" xfId="0" applyFont="1" applyFill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2" fillId="24" borderId="87" xfId="0" applyFont="1" applyFill="1" applyBorder="1" applyAlignment="1">
      <alignment horizontal="center" vertical="center" shrinkToFit="1"/>
    </xf>
    <xf numFmtId="0" fontId="1" fillId="24" borderId="88" xfId="0" applyFont="1" applyFill="1" applyBorder="1" applyAlignment="1">
      <alignment horizontal="center" vertical="center" shrinkToFit="1"/>
    </xf>
    <xf numFmtId="0" fontId="1" fillId="24" borderId="89" xfId="0" applyFont="1" applyFill="1" applyBorder="1" applyAlignment="1">
      <alignment horizontal="center" vertical="center" shrinkToFit="1"/>
    </xf>
    <xf numFmtId="0" fontId="1" fillId="24" borderId="90" xfId="0" applyFont="1" applyFill="1" applyBorder="1" applyAlignment="1">
      <alignment horizontal="center" vertical="center" shrinkToFit="1"/>
    </xf>
    <xf numFmtId="0" fontId="1" fillId="24" borderId="99" xfId="0" applyFont="1" applyFill="1" applyBorder="1" applyAlignment="1">
      <alignment horizontal="center" vertical="center" shrinkToFit="1"/>
    </xf>
    <xf numFmtId="0" fontId="1" fillId="24" borderId="106" xfId="0" applyFont="1" applyFill="1" applyBorder="1" applyAlignment="1">
      <alignment horizontal="center" vertical="center" shrinkToFit="1"/>
    </xf>
    <xf numFmtId="0" fontId="1" fillId="24" borderId="91" xfId="0" applyFont="1" applyFill="1" applyBorder="1" applyAlignment="1">
      <alignment horizontal="center" vertical="center" shrinkToFit="1"/>
    </xf>
    <xf numFmtId="0" fontId="1" fillId="24" borderId="92" xfId="0" applyFont="1" applyFill="1" applyBorder="1" applyAlignment="1">
      <alignment horizontal="center" vertical="center" shrinkToFit="1"/>
    </xf>
    <xf numFmtId="178" fontId="1" fillId="0" borderId="156" xfId="0" applyNumberFormat="1" applyFont="1" applyBorder="1" applyAlignment="1">
      <alignment horizontal="right" vertical="center"/>
    </xf>
    <xf numFmtId="0" fontId="1" fillId="0" borderId="106" xfId="0" applyFont="1" applyBorder="1" applyAlignment="1">
      <alignment horizontal="left" vertical="center" shrinkToFit="1"/>
    </xf>
    <xf numFmtId="0" fontId="1" fillId="0" borderId="163" xfId="0" applyFont="1" applyBorder="1" applyAlignment="1">
      <alignment horizontal="center" vertical="center" shrinkToFit="1"/>
    </xf>
    <xf numFmtId="0" fontId="1" fillId="0" borderId="164" xfId="0" applyFont="1" applyBorder="1" applyAlignment="1">
      <alignment horizontal="center" vertical="center" shrinkToFit="1"/>
    </xf>
    <xf numFmtId="0" fontId="1" fillId="0" borderId="95" xfId="0" applyFont="1" applyBorder="1" applyAlignment="1">
      <alignment horizontal="center" vertical="center" shrinkToFit="1"/>
    </xf>
    <xf numFmtId="0" fontId="1" fillId="0" borderId="93" xfId="0" applyFont="1" applyBorder="1" applyAlignment="1">
      <alignment horizontal="center" vertical="center" shrinkToFit="1"/>
    </xf>
    <xf numFmtId="0" fontId="1" fillId="0" borderId="165" xfId="0" applyFont="1" applyBorder="1" applyAlignment="1">
      <alignment horizontal="center" vertical="center" shrinkToFit="1"/>
    </xf>
    <xf numFmtId="178" fontId="1" fillId="0" borderId="157" xfId="0" applyNumberFormat="1" applyFont="1" applyBorder="1" applyAlignment="1">
      <alignment horizontal="right" vertical="center"/>
    </xf>
    <xf numFmtId="0" fontId="1" fillId="0" borderId="92" xfId="0" applyFont="1" applyBorder="1" applyAlignment="1">
      <alignment horizontal="left" vertical="center" shrinkToFit="1"/>
    </xf>
    <xf numFmtId="0" fontId="1" fillId="0" borderId="88" xfId="0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right" vertical="center" wrapText="1"/>
    </xf>
    <xf numFmtId="0" fontId="1" fillId="0" borderId="97" xfId="0" applyFont="1" applyFill="1" applyBorder="1" applyAlignment="1">
      <alignment horizontal="right" vertical="center" wrapText="1"/>
    </xf>
    <xf numFmtId="178" fontId="1" fillId="0" borderId="83" xfId="0" applyNumberFormat="1" applyFont="1" applyFill="1" applyBorder="1" applyAlignment="1">
      <alignment horizontal="right" vertical="center"/>
    </xf>
    <xf numFmtId="0" fontId="2" fillId="0" borderId="166" xfId="0" applyFont="1" applyFill="1" applyBorder="1" applyAlignment="1">
      <alignment horizontal="center" vertical="center" wrapText="1"/>
    </xf>
    <xf numFmtId="0" fontId="2" fillId="0" borderId="167" xfId="0" applyFont="1" applyFill="1" applyBorder="1" applyAlignment="1">
      <alignment horizontal="center" vertical="center" wrapText="1"/>
    </xf>
    <xf numFmtId="0" fontId="2" fillId="0" borderId="168" xfId="0" applyFont="1" applyFill="1" applyBorder="1" applyAlignment="1">
      <alignment horizontal="center" vertical="center" wrapText="1"/>
    </xf>
    <xf numFmtId="0" fontId="2" fillId="0" borderId="171" xfId="0" applyFont="1" applyFill="1" applyBorder="1" applyAlignment="1">
      <alignment horizontal="center" vertical="center" wrapText="1"/>
    </xf>
    <xf numFmtId="0" fontId="2" fillId="0" borderId="166" xfId="0" applyFont="1" applyBorder="1" applyAlignment="1">
      <alignment horizontal="center" vertical="center" wrapText="1"/>
    </xf>
    <xf numFmtId="0" fontId="2" fillId="0" borderId="167" xfId="0" applyFont="1" applyBorder="1" applyAlignment="1">
      <alignment horizontal="center" vertical="center" wrapText="1"/>
    </xf>
    <xf numFmtId="0" fontId="2" fillId="0" borderId="168" xfId="0" applyFont="1" applyBorder="1" applyAlignment="1">
      <alignment horizontal="center" vertical="center" wrapText="1"/>
    </xf>
    <xf numFmtId="0" fontId="2" fillId="0" borderId="169" xfId="0" applyFont="1" applyBorder="1" applyAlignment="1">
      <alignment horizontal="center" vertical="center" wrapText="1"/>
    </xf>
    <xf numFmtId="0" fontId="2" fillId="0" borderId="170" xfId="0" applyFont="1" applyBorder="1" applyAlignment="1">
      <alignment horizontal="center" vertical="center" wrapText="1"/>
    </xf>
    <xf numFmtId="0" fontId="2" fillId="0" borderId="172" xfId="0" applyFont="1" applyFill="1" applyBorder="1" applyAlignment="1">
      <alignment horizontal="center" vertical="center" wrapText="1"/>
    </xf>
    <xf numFmtId="0" fontId="2" fillId="0" borderId="169" xfId="0" applyFont="1" applyFill="1" applyBorder="1" applyAlignment="1">
      <alignment horizontal="center" vertical="center" wrapText="1"/>
    </xf>
    <xf numFmtId="0" fontId="2" fillId="0" borderId="170" xfId="0" applyFont="1" applyFill="1" applyBorder="1" applyAlignment="1">
      <alignment horizontal="center" vertical="center" wrapText="1"/>
    </xf>
    <xf numFmtId="0" fontId="2" fillId="0" borderId="136" xfId="0" applyFont="1" applyFill="1" applyBorder="1" applyAlignment="1">
      <alignment horizontal="center" vertical="center" wrapText="1"/>
    </xf>
    <xf numFmtId="0" fontId="2" fillId="0" borderId="135" xfId="0" applyFont="1" applyFill="1" applyBorder="1" applyAlignment="1">
      <alignment horizontal="center" vertical="center" wrapText="1"/>
    </xf>
    <xf numFmtId="0" fontId="2" fillId="0" borderId="137" xfId="0" applyFont="1" applyFill="1" applyBorder="1" applyAlignment="1">
      <alignment horizontal="center" vertical="center" wrapText="1"/>
    </xf>
    <xf numFmtId="56" fontId="2" fillId="0" borderId="134" xfId="0" applyNumberFormat="1" applyFont="1" applyBorder="1" applyAlignment="1">
      <alignment horizontal="center" vertical="center" wrapText="1"/>
    </xf>
    <xf numFmtId="0" fontId="2" fillId="0" borderId="135" xfId="0" applyFont="1" applyBorder="1" applyAlignment="1">
      <alignment horizontal="center" vertical="center" wrapText="1"/>
    </xf>
    <xf numFmtId="0" fontId="2" fillId="0" borderId="137" xfId="0" applyFont="1" applyBorder="1" applyAlignment="1">
      <alignment horizontal="center" vertical="center" wrapText="1"/>
    </xf>
    <xf numFmtId="0" fontId="2" fillId="0" borderId="140" xfId="0" applyFont="1" applyBorder="1" applyAlignment="1">
      <alignment horizontal="center" vertical="center" wrapText="1"/>
    </xf>
    <xf numFmtId="0" fontId="2" fillId="0" borderId="12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shrinkToFit="1"/>
    </xf>
    <xf numFmtId="0" fontId="1" fillId="0" borderId="81" xfId="0" applyFont="1" applyBorder="1" applyAlignment="1">
      <alignment horizontal="left" vertical="center" shrinkToFit="1"/>
    </xf>
    <xf numFmtId="0" fontId="1" fillId="0" borderId="177" xfId="0" applyFont="1" applyBorder="1" applyAlignment="1">
      <alignment horizontal="left" vertical="center" shrinkToFit="1"/>
    </xf>
    <xf numFmtId="0" fontId="1" fillId="0" borderId="82" xfId="0" applyFont="1" applyBorder="1" applyAlignment="1">
      <alignment horizontal="left" vertical="center" shrinkToFit="1"/>
    </xf>
    <xf numFmtId="0" fontId="2" fillId="0" borderId="173" xfId="0" applyFont="1" applyBorder="1" applyAlignment="1">
      <alignment horizontal="left" vertical="center" shrinkToFit="1"/>
    </xf>
    <xf numFmtId="0" fontId="1" fillId="0" borderId="173" xfId="0" applyFont="1" applyBorder="1" applyAlignment="1">
      <alignment shrinkToFit="1"/>
    </xf>
    <xf numFmtId="0" fontId="1" fillId="0" borderId="12" xfId="0" applyFont="1" applyBorder="1" applyAlignment="1">
      <alignment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1" fillId="0" borderId="77" xfId="0" applyFont="1" applyBorder="1" applyAlignment="1">
      <alignment horizontal="left" vertical="center" wrapText="1"/>
    </xf>
    <xf numFmtId="0" fontId="1" fillId="0" borderId="173" xfId="0" applyFont="1" applyBorder="1" applyAlignment="1">
      <alignment horizontal="left"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79" xfId="0" applyFont="1" applyBorder="1" applyAlignment="1">
      <alignment horizontal="left" vertical="center" wrapText="1"/>
    </xf>
    <xf numFmtId="0" fontId="1" fillId="0" borderId="174" xfId="0" applyFont="1" applyBorder="1" applyAlignment="1">
      <alignment horizontal="left" vertical="center" wrapText="1"/>
    </xf>
    <xf numFmtId="0" fontId="1" fillId="0" borderId="80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175" xfId="0" applyBorder="1" applyAlignment="1">
      <alignment horizontal="center" vertical="center" shrinkToFit="1"/>
    </xf>
    <xf numFmtId="0" fontId="2" fillId="26" borderId="62" xfId="0" applyFont="1" applyFill="1" applyBorder="1" applyAlignment="1">
      <alignment horizontal="center" vertical="center" shrinkToFit="1"/>
    </xf>
    <xf numFmtId="0" fontId="1" fillId="0" borderId="75" xfId="0" applyFont="1" applyBorder="1" applyAlignment="1">
      <alignment horizontal="left" vertical="center" wrapText="1"/>
    </xf>
    <xf numFmtId="0" fontId="1" fillId="0" borderId="176" xfId="0" applyFont="1" applyBorder="1" applyAlignment="1">
      <alignment horizontal="left" vertical="center" wrapText="1"/>
    </xf>
    <xf numFmtId="0" fontId="1" fillId="0" borderId="76" xfId="0" applyFont="1" applyBorder="1" applyAlignment="1">
      <alignment horizontal="left" vertical="center" wrapText="1"/>
    </xf>
    <xf numFmtId="0" fontId="2" fillId="0" borderId="1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 shrinkToFit="1"/>
    </xf>
    <xf numFmtId="0" fontId="2" fillId="27" borderId="41" xfId="0" applyFont="1" applyFill="1" applyBorder="1" applyAlignment="1">
      <alignment horizontal="center" vertical="center" wrapText="1"/>
    </xf>
    <xf numFmtId="0" fontId="2" fillId="27" borderId="183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7" borderId="29" xfId="0" applyFont="1" applyFill="1" applyBorder="1" applyAlignment="1">
      <alignment horizontal="center" vertical="center" wrapText="1"/>
    </xf>
    <xf numFmtId="0" fontId="2" fillId="27" borderId="25" xfId="0" applyFont="1" applyFill="1" applyBorder="1" applyAlignment="1">
      <alignment horizontal="center" vertical="center" wrapText="1"/>
    </xf>
    <xf numFmtId="0" fontId="2" fillId="27" borderId="98" xfId="0" applyFont="1" applyFill="1" applyBorder="1" applyAlignment="1">
      <alignment horizontal="center" vertical="center" wrapText="1"/>
    </xf>
    <xf numFmtId="0" fontId="2" fillId="27" borderId="185" xfId="0" applyFont="1" applyFill="1" applyBorder="1" applyAlignment="1">
      <alignment horizontal="center" vertical="center" wrapText="1"/>
    </xf>
    <xf numFmtId="0" fontId="2" fillId="27" borderId="27" xfId="0" applyFont="1" applyFill="1" applyBorder="1" applyAlignment="1">
      <alignment horizontal="center" vertical="center" wrapText="1"/>
    </xf>
    <xf numFmtId="0" fontId="2" fillId="27" borderId="104" xfId="0" applyFont="1" applyFill="1" applyBorder="1" applyAlignment="1">
      <alignment horizontal="center" vertical="center" wrapText="1"/>
    </xf>
    <xf numFmtId="0" fontId="2" fillId="27" borderId="136" xfId="0" applyFont="1" applyFill="1" applyBorder="1" applyAlignment="1">
      <alignment horizontal="center" vertical="center" shrinkToFit="1"/>
    </xf>
    <xf numFmtId="0" fontId="2" fillId="27" borderId="135" xfId="0" applyFont="1" applyFill="1" applyBorder="1" applyAlignment="1">
      <alignment horizontal="center" vertical="center" shrinkToFit="1"/>
    </xf>
    <xf numFmtId="0" fontId="2" fillId="27" borderId="137" xfId="0" applyFont="1" applyFill="1" applyBorder="1" applyAlignment="1">
      <alignment horizontal="center" vertical="center" shrinkToFit="1"/>
    </xf>
    <xf numFmtId="0" fontId="2" fillId="27" borderId="121" xfId="0" applyFont="1" applyFill="1" applyBorder="1" applyAlignment="1">
      <alignment horizontal="center" vertical="center" shrinkToFit="1"/>
    </xf>
    <xf numFmtId="0" fontId="2" fillId="27" borderId="138" xfId="0" applyFont="1" applyFill="1" applyBorder="1" applyAlignment="1">
      <alignment horizontal="center" vertical="center" shrinkToFit="1"/>
    </xf>
    <xf numFmtId="0" fontId="2" fillId="27" borderId="182" xfId="0" applyFont="1" applyFill="1" applyBorder="1" applyAlignment="1">
      <alignment horizontal="center" vertical="center" shrinkToFit="1"/>
    </xf>
    <xf numFmtId="0" fontId="2" fillId="27" borderId="140" xfId="0" applyFont="1" applyFill="1" applyBorder="1" applyAlignment="1">
      <alignment horizontal="center" vertical="center" shrinkToFit="1"/>
    </xf>
    <xf numFmtId="0" fontId="2" fillId="0" borderId="178" xfId="0" applyFont="1" applyBorder="1" applyAlignment="1">
      <alignment horizontal="center" vertical="center" shrinkToFit="1"/>
    </xf>
    <xf numFmtId="0" fontId="2" fillId="0" borderId="179" xfId="0" applyFont="1" applyBorder="1" applyAlignment="1">
      <alignment horizontal="center" vertical="center" shrinkToFit="1"/>
    </xf>
    <xf numFmtId="0" fontId="2" fillId="0" borderId="126" xfId="0" applyFont="1" applyBorder="1" applyAlignment="1">
      <alignment horizontal="center" vertical="center" shrinkToFit="1"/>
    </xf>
    <xf numFmtId="0" fontId="2" fillId="0" borderId="121" xfId="0" applyFont="1" applyBorder="1" applyAlignment="1">
      <alignment horizontal="center" vertical="center" shrinkToFit="1"/>
    </xf>
    <xf numFmtId="0" fontId="2" fillId="27" borderId="134" xfId="0" applyFont="1" applyFill="1" applyBorder="1" applyAlignment="1">
      <alignment horizontal="center" vertical="center" shrinkToFit="1"/>
    </xf>
    <xf numFmtId="0" fontId="2" fillId="0" borderId="180" xfId="0" applyFont="1" applyBorder="1" applyAlignment="1">
      <alignment horizontal="center" vertical="center" shrinkToFit="1"/>
    </xf>
    <xf numFmtId="0" fontId="2" fillId="0" borderId="119" xfId="0" applyFont="1" applyBorder="1" applyAlignment="1">
      <alignment horizontal="center" vertical="center" shrinkToFit="1"/>
    </xf>
    <xf numFmtId="0" fontId="2" fillId="0" borderId="181" xfId="0" applyFont="1" applyBorder="1" applyAlignment="1">
      <alignment horizontal="center" vertical="center" shrinkToFit="1"/>
    </xf>
    <xf numFmtId="0" fontId="2" fillId="0" borderId="111" xfId="0" applyFont="1" applyBorder="1" applyAlignment="1">
      <alignment horizontal="center" vertical="center" shrinkToFit="1"/>
    </xf>
    <xf numFmtId="56" fontId="2" fillId="27" borderId="97" xfId="0" applyNumberFormat="1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3665;&#19979;&#28147;&#24179;\AppData\Local\Microsoft\Windows\INetCache\Content.Outlook\2QSM70H2\&#35430;&#21512;&#32080;&#26524;&#22577;&#21578;%5b&#35519;&#24067;&#24066;&#26089;&#26397;&#37326;&#29699;&#36899;&#30431;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xls].xls].xls].xls].xls]_xls_2"/>
    </sheetNames>
    <sheetDataSet>
      <sheetData sheetId="0" refreshError="1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76F9-2055-4491-AECB-32059033880F}">
  <sheetPr>
    <tabColor rgb="FFFF0000"/>
  </sheetPr>
  <dimension ref="A1:S149"/>
  <sheetViews>
    <sheetView tabSelected="1" zoomScaleNormal="100" workbookViewId="0">
      <pane ySplit="1" topLeftCell="A14" activePane="bottomLeft" state="frozen"/>
      <selection pane="bottomLeft" activeCell="A17" sqref="A17:A21"/>
    </sheetView>
  </sheetViews>
  <sheetFormatPr defaultRowHeight="16.5" customHeight="1" x14ac:dyDescent="0.15"/>
  <cols>
    <col min="1" max="1" width="8.625" customWidth="1"/>
    <col min="2" max="2" width="7.625" customWidth="1"/>
    <col min="3" max="3" width="3.625" customWidth="1"/>
    <col min="4" max="4" width="16.625" customWidth="1"/>
    <col min="5" max="5" width="5.625" customWidth="1"/>
    <col min="6" max="6" width="3.625" customWidth="1"/>
    <col min="7" max="7" width="5.625" customWidth="1"/>
    <col min="8" max="8" width="16.625" style="11" customWidth="1"/>
    <col min="9" max="13" width="3.625" customWidth="1"/>
    <col min="14" max="15" width="10.625" customWidth="1"/>
    <col min="16" max="16" width="42.625" customWidth="1"/>
    <col min="17" max="17" width="1.625" customWidth="1"/>
    <col min="18" max="18" width="42.625" customWidth="1"/>
    <col min="19" max="19" width="10.625" customWidth="1"/>
  </cols>
  <sheetData>
    <row r="1" spans="1:19" s="27" customFormat="1" ht="18" customHeight="1" thickTop="1" thickBot="1" x14ac:dyDescent="0.2">
      <c r="A1" s="104" t="s">
        <v>8</v>
      </c>
      <c r="B1" s="139" t="s">
        <v>32</v>
      </c>
      <c r="C1" s="294" t="s">
        <v>0</v>
      </c>
      <c r="D1" s="285" t="s">
        <v>33</v>
      </c>
      <c r="E1" s="106" t="s">
        <v>10</v>
      </c>
      <c r="F1" s="107"/>
      <c r="G1" s="105" t="s">
        <v>10</v>
      </c>
      <c r="H1" s="301" t="s">
        <v>34</v>
      </c>
      <c r="I1" s="311" t="s">
        <v>0</v>
      </c>
      <c r="J1" s="108" t="s">
        <v>3</v>
      </c>
      <c r="K1" s="107" t="s">
        <v>4</v>
      </c>
      <c r="L1" s="107" t="s">
        <v>11</v>
      </c>
      <c r="M1" s="107" t="s">
        <v>11</v>
      </c>
      <c r="N1" s="248" t="s">
        <v>26</v>
      </c>
      <c r="O1" s="249"/>
      <c r="P1" s="250" t="s">
        <v>43</v>
      </c>
      <c r="Q1" s="251"/>
      <c r="R1" s="250" t="s">
        <v>44</v>
      </c>
      <c r="S1" s="252"/>
    </row>
    <row r="2" spans="1:19" ht="18" customHeight="1" x14ac:dyDescent="0.15">
      <c r="A2" s="349" t="str">
        <f>日程表作成用!B3</f>
        <v>4/5
（日）
開会式</v>
      </c>
      <c r="B2" s="140" t="s">
        <v>12</v>
      </c>
      <c r="C2" s="295">
        <f>日程表作成用!D3</f>
        <v>0</v>
      </c>
      <c r="D2" s="286" t="e">
        <f>LOOKUP($C2,登録順!$A$3:$A$16,登録順!$B$3:$B$16)</f>
        <v>#N/A</v>
      </c>
      <c r="E2" s="70"/>
      <c r="F2" s="30" t="s">
        <v>13</v>
      </c>
      <c r="G2" s="29"/>
      <c r="H2" s="302" t="e">
        <f>LOOKUP($I2,登録順!$A$3:$A$16,登録順!$B$3:$B$16)</f>
        <v>#N/A</v>
      </c>
      <c r="I2" s="312">
        <f>日程表作成用!G3</f>
        <v>0</v>
      </c>
      <c r="J2" s="71">
        <f t="shared" ref="J2:J11" si="0">IF($E2&gt;$G2,$C2,IF($E2&lt;$G2,$I2,0))</f>
        <v>0</v>
      </c>
      <c r="K2" s="72">
        <f t="shared" ref="K2:K11" si="1">IF($E2&lt;$G2,$C2,IF($E2&gt;$G2,$I2,0))</f>
        <v>0</v>
      </c>
      <c r="L2" s="72">
        <f t="shared" ref="L2:L11" si="2">IF($E2=$G2,IF($E2="",0,$C2),0)</f>
        <v>0</v>
      </c>
      <c r="M2" s="72">
        <f t="shared" ref="M2:M11" si="3">IF($E2=$G2,IF($G2="",0,$I2),0)</f>
        <v>0</v>
      </c>
      <c r="N2" s="237"/>
      <c r="O2" s="241"/>
      <c r="P2" s="262"/>
      <c r="Q2" s="162"/>
      <c r="R2" s="161"/>
      <c r="S2" s="132"/>
    </row>
    <row r="3" spans="1:19" ht="18" customHeight="1" x14ac:dyDescent="0.15">
      <c r="A3" s="350"/>
      <c r="B3" s="141" t="s">
        <v>14</v>
      </c>
      <c r="C3" s="296">
        <f>日程表作成用!D4</f>
        <v>0</v>
      </c>
      <c r="D3" s="287" t="e">
        <f>LOOKUP($C3,登録順!$A$3:$A$16,登録順!$B$3:$B$16)</f>
        <v>#N/A</v>
      </c>
      <c r="E3" s="41"/>
      <c r="F3" s="31" t="s">
        <v>13</v>
      </c>
      <c r="G3" s="17"/>
      <c r="H3" s="303" t="e">
        <f>LOOKUP($I3,登録順!$A$3:$A$16,登録順!$B$3:$B$16)</f>
        <v>#N/A</v>
      </c>
      <c r="I3" s="313">
        <f>日程表作成用!G4</f>
        <v>0</v>
      </c>
      <c r="J3" s="48">
        <f t="shared" si="0"/>
        <v>0</v>
      </c>
      <c r="K3" s="34">
        <f t="shared" si="1"/>
        <v>0</v>
      </c>
      <c r="L3" s="34">
        <f t="shared" si="2"/>
        <v>0</v>
      </c>
      <c r="M3" s="34">
        <f t="shared" si="3"/>
        <v>0</v>
      </c>
      <c r="N3" s="238"/>
      <c r="O3" s="242"/>
      <c r="P3" s="263"/>
      <c r="Q3" s="163"/>
      <c r="R3" s="159"/>
      <c r="S3" s="133"/>
    </row>
    <row r="4" spans="1:19" ht="18" customHeight="1" x14ac:dyDescent="0.15">
      <c r="A4" s="350"/>
      <c r="B4" s="141" t="s">
        <v>15</v>
      </c>
      <c r="C4" s="296">
        <f>日程表作成用!D5</f>
        <v>1</v>
      </c>
      <c r="D4" s="287" t="str">
        <f>LOOKUP($C4,登録順!$A$3:$A$16,登録順!$B$3:$B$16)</f>
        <v>デビルス</v>
      </c>
      <c r="E4" s="41"/>
      <c r="F4" s="31" t="s">
        <v>13</v>
      </c>
      <c r="G4" s="17"/>
      <c r="H4" s="303" t="str">
        <f>LOOKUP($I4,登録順!$A$3:$A$16,登録順!$B$3:$B$16)</f>
        <v>くすのきナインズ</v>
      </c>
      <c r="I4" s="313">
        <f>日程表作成用!G5</f>
        <v>4</v>
      </c>
      <c r="J4" s="48">
        <f t="shared" si="0"/>
        <v>0</v>
      </c>
      <c r="K4" s="34">
        <f t="shared" si="1"/>
        <v>0</v>
      </c>
      <c r="L4" s="34">
        <f t="shared" si="2"/>
        <v>0</v>
      </c>
      <c r="M4" s="34">
        <f t="shared" si="3"/>
        <v>0</v>
      </c>
      <c r="N4" s="238">
        <v>46264</v>
      </c>
      <c r="O4" s="242" t="s">
        <v>87</v>
      </c>
      <c r="P4" s="263"/>
      <c r="Q4" s="163"/>
      <c r="R4" s="159"/>
      <c r="S4" s="133"/>
    </row>
    <row r="5" spans="1:19" ht="18" customHeight="1" x14ac:dyDescent="0.15">
      <c r="A5" s="350"/>
      <c r="B5" s="141" t="s">
        <v>16</v>
      </c>
      <c r="C5" s="296">
        <f>日程表作成用!D6</f>
        <v>8</v>
      </c>
      <c r="D5" s="287" t="str">
        <f>LOOKUP($C5,登録順!$A$3:$A$16,登録順!$B$3:$B$16)</f>
        <v>オジャーズ</v>
      </c>
      <c r="E5" s="41"/>
      <c r="F5" s="31" t="s">
        <v>13</v>
      </c>
      <c r="G5" s="17"/>
      <c r="H5" s="303" t="str">
        <f>LOOKUP($I5,登録順!$A$3:$A$16,登録順!$B$3:$B$16)</f>
        <v>ＫＡＮＥＫＯ</v>
      </c>
      <c r="I5" s="313">
        <f>日程表作成用!G6</f>
        <v>10</v>
      </c>
      <c r="J5" s="48">
        <f t="shared" si="0"/>
        <v>0</v>
      </c>
      <c r="K5" s="34">
        <f t="shared" si="1"/>
        <v>0</v>
      </c>
      <c r="L5" s="34">
        <f t="shared" si="2"/>
        <v>0</v>
      </c>
      <c r="M5" s="34">
        <f t="shared" si="3"/>
        <v>0</v>
      </c>
      <c r="N5" s="238">
        <v>46264</v>
      </c>
      <c r="O5" s="242" t="s">
        <v>87</v>
      </c>
      <c r="P5" s="263"/>
      <c r="Q5" s="163"/>
      <c r="R5" s="159"/>
      <c r="S5" s="133"/>
    </row>
    <row r="6" spans="1:19" ht="18" customHeight="1" x14ac:dyDescent="0.15">
      <c r="A6" s="351"/>
      <c r="B6" s="142" t="s">
        <v>17</v>
      </c>
      <c r="C6" s="297">
        <f>日程表作成用!D7</f>
        <v>2</v>
      </c>
      <c r="D6" s="288" t="str">
        <f>LOOKUP($C6,登録順!$A$3:$A$16,登録順!$B$3:$B$16)</f>
        <v>トータース</v>
      </c>
      <c r="E6" s="43"/>
      <c r="F6" s="32" t="s">
        <v>13</v>
      </c>
      <c r="G6" s="22"/>
      <c r="H6" s="304" t="str">
        <f>LOOKUP($I6,登録順!$A$3:$A$16,登録順!$B$3:$B$16)</f>
        <v>ファイターズ</v>
      </c>
      <c r="I6" s="314">
        <f>日程表作成用!G7</f>
        <v>6</v>
      </c>
      <c r="J6" s="49">
        <f t="shared" si="0"/>
        <v>0</v>
      </c>
      <c r="K6" s="50">
        <f t="shared" si="1"/>
        <v>0</v>
      </c>
      <c r="L6" s="50">
        <f t="shared" si="2"/>
        <v>0</v>
      </c>
      <c r="M6" s="50">
        <f t="shared" si="3"/>
        <v>0</v>
      </c>
      <c r="N6" s="239">
        <v>46264</v>
      </c>
      <c r="O6" s="243" t="s">
        <v>87</v>
      </c>
      <c r="P6" s="264"/>
      <c r="Q6" s="164"/>
      <c r="R6" s="160"/>
      <c r="S6" s="134"/>
    </row>
    <row r="7" spans="1:19" ht="18" customHeight="1" x14ac:dyDescent="0.15">
      <c r="A7" s="352" t="str">
        <f>日程表作成用!B8</f>
        <v>4/12
（日）</v>
      </c>
      <c r="B7" s="172" t="s">
        <v>12</v>
      </c>
      <c r="C7" s="298">
        <f>日程表作成用!D8</f>
        <v>0</v>
      </c>
      <c r="D7" s="289" t="e">
        <f>LOOKUP($C7,登録順!$A$3:$A$16,登録順!$B$3:$B$16)</f>
        <v>#N/A</v>
      </c>
      <c r="E7" s="173"/>
      <c r="F7" s="174" t="s">
        <v>13</v>
      </c>
      <c r="G7" s="175"/>
      <c r="H7" s="305" t="e">
        <f>LOOKUP($I7,登録順!$A$3:$A$16,登録順!$B$3:$B$16)</f>
        <v>#N/A</v>
      </c>
      <c r="I7" s="315">
        <f>日程表作成用!G8</f>
        <v>0</v>
      </c>
      <c r="J7" s="176">
        <f t="shared" si="0"/>
        <v>0</v>
      </c>
      <c r="K7" s="177">
        <f t="shared" si="1"/>
        <v>0</v>
      </c>
      <c r="L7" s="177">
        <f t="shared" si="2"/>
        <v>0</v>
      </c>
      <c r="M7" s="177">
        <f t="shared" si="3"/>
        <v>0</v>
      </c>
      <c r="N7" s="240"/>
      <c r="O7" s="245"/>
      <c r="P7" s="178"/>
      <c r="Q7" s="179"/>
      <c r="R7" s="178"/>
      <c r="S7" s="180"/>
    </row>
    <row r="8" spans="1:19" ht="18" customHeight="1" x14ac:dyDescent="0.15">
      <c r="A8" s="350"/>
      <c r="B8" s="141" t="s">
        <v>14</v>
      </c>
      <c r="C8" s="296">
        <f>日程表作成用!D9</f>
        <v>0</v>
      </c>
      <c r="D8" s="287" t="e">
        <f>LOOKUP($C8,登録順!$A$3:$A$16,登録順!$B$3:$B$16)</f>
        <v>#N/A</v>
      </c>
      <c r="E8" s="41"/>
      <c r="F8" s="31" t="s">
        <v>13</v>
      </c>
      <c r="G8" s="17"/>
      <c r="H8" s="303" t="e">
        <f>LOOKUP($I8,登録順!$A$3:$A$16,登録順!$B$3:$B$16)</f>
        <v>#N/A</v>
      </c>
      <c r="I8" s="313">
        <f>日程表作成用!G9</f>
        <v>0</v>
      </c>
      <c r="J8" s="48">
        <f t="shared" si="0"/>
        <v>0</v>
      </c>
      <c r="K8" s="34">
        <f t="shared" si="1"/>
        <v>0</v>
      </c>
      <c r="L8" s="34">
        <f t="shared" si="2"/>
        <v>0</v>
      </c>
      <c r="M8" s="34">
        <f t="shared" si="3"/>
        <v>0</v>
      </c>
      <c r="N8" s="238"/>
      <c r="O8" s="242"/>
      <c r="P8" s="159"/>
      <c r="Q8" s="163"/>
      <c r="R8" s="159"/>
      <c r="S8" s="133"/>
    </row>
    <row r="9" spans="1:19" ht="18" customHeight="1" x14ac:dyDescent="0.15">
      <c r="A9" s="350"/>
      <c r="B9" s="141" t="s">
        <v>15</v>
      </c>
      <c r="C9" s="296">
        <f>日程表作成用!D10</f>
        <v>11</v>
      </c>
      <c r="D9" s="287" t="str">
        <f>LOOKUP($C9,登録順!$A$3:$A$16,登録順!$B$3:$B$16)</f>
        <v>アニマルズ</v>
      </c>
      <c r="E9" s="41">
        <v>4</v>
      </c>
      <c r="F9" s="31" t="s">
        <v>13</v>
      </c>
      <c r="G9" s="17">
        <v>5</v>
      </c>
      <c r="H9" s="303" t="str">
        <f>LOOKUP($I9,登録順!$A$3:$A$16,登録順!$B$3:$B$16)</f>
        <v>調布イーグルス</v>
      </c>
      <c r="I9" s="313">
        <f>日程表作成用!G10</f>
        <v>5</v>
      </c>
      <c r="J9" s="48">
        <f t="shared" si="0"/>
        <v>5</v>
      </c>
      <c r="K9" s="34">
        <f t="shared" si="1"/>
        <v>11</v>
      </c>
      <c r="L9" s="34">
        <f t="shared" si="2"/>
        <v>0</v>
      </c>
      <c r="M9" s="34">
        <f t="shared" si="3"/>
        <v>0</v>
      </c>
      <c r="N9" s="238"/>
      <c r="O9" s="242"/>
      <c r="P9" s="159"/>
      <c r="Q9" s="163"/>
      <c r="R9" s="159" t="s">
        <v>84</v>
      </c>
      <c r="S9" s="133"/>
    </row>
    <row r="10" spans="1:19" ht="18" customHeight="1" x14ac:dyDescent="0.15">
      <c r="A10" s="350"/>
      <c r="B10" s="141" t="s">
        <v>16</v>
      </c>
      <c r="C10" s="296">
        <f>日程表作成用!D11</f>
        <v>3</v>
      </c>
      <c r="D10" s="287" t="str">
        <f>LOOKUP($C10,登録順!$A$3:$A$16,登録順!$B$3:$B$16)</f>
        <v>東京アローズ</v>
      </c>
      <c r="E10" s="41">
        <v>5</v>
      </c>
      <c r="F10" s="31" t="s">
        <v>13</v>
      </c>
      <c r="G10" s="17">
        <v>7</v>
      </c>
      <c r="H10" s="303" t="str">
        <f>LOOKUP($I10,登録順!$A$3:$A$16,登録順!$B$3:$B$16)</f>
        <v>深大寺モータース</v>
      </c>
      <c r="I10" s="313">
        <f>日程表作成用!G11</f>
        <v>7</v>
      </c>
      <c r="J10" s="48">
        <f t="shared" si="0"/>
        <v>7</v>
      </c>
      <c r="K10" s="34">
        <f t="shared" si="1"/>
        <v>3</v>
      </c>
      <c r="L10" s="34">
        <f t="shared" si="2"/>
        <v>0</v>
      </c>
      <c r="M10" s="34">
        <f t="shared" si="3"/>
        <v>0</v>
      </c>
      <c r="N10" s="238"/>
      <c r="O10" s="242"/>
      <c r="P10" s="159"/>
      <c r="Q10" s="163"/>
      <c r="R10" s="159"/>
      <c r="S10" s="133"/>
    </row>
    <row r="11" spans="1:19" ht="18" customHeight="1" x14ac:dyDescent="0.15">
      <c r="A11" s="353"/>
      <c r="B11" s="197" t="s">
        <v>17</v>
      </c>
      <c r="C11" s="299">
        <f>日程表作成用!D12</f>
        <v>9</v>
      </c>
      <c r="D11" s="290" t="str">
        <f>LOOKUP($C11,登録順!$A$3:$A$16,登録順!$B$3:$B$16)</f>
        <v>影法師</v>
      </c>
      <c r="E11" s="182">
        <v>5</v>
      </c>
      <c r="F11" s="183" t="s">
        <v>13</v>
      </c>
      <c r="G11" s="184">
        <v>7</v>
      </c>
      <c r="H11" s="306" t="str">
        <f>LOOKUP($I11,登録順!$A$3:$A$16,登録順!$B$3:$B$16)</f>
        <v>オジャーズ</v>
      </c>
      <c r="I11" s="316">
        <f>日程表作成用!G12</f>
        <v>8</v>
      </c>
      <c r="J11" s="185">
        <f t="shared" si="0"/>
        <v>8</v>
      </c>
      <c r="K11" s="186">
        <f t="shared" si="1"/>
        <v>9</v>
      </c>
      <c r="L11" s="186">
        <f t="shared" si="2"/>
        <v>0</v>
      </c>
      <c r="M11" s="186">
        <f t="shared" si="3"/>
        <v>0</v>
      </c>
      <c r="N11" s="239"/>
      <c r="O11" s="243"/>
      <c r="P11" s="187"/>
      <c r="Q11" s="188"/>
      <c r="R11" s="187"/>
      <c r="S11" s="189"/>
    </row>
    <row r="12" spans="1:19" ht="18" customHeight="1" x14ac:dyDescent="0.15">
      <c r="A12" s="346" t="str">
        <f>日程表作成用!B13</f>
        <v>4/19
（日）</v>
      </c>
      <c r="B12" s="144" t="s">
        <v>12</v>
      </c>
      <c r="C12" s="236">
        <f>日程表作成用!D13</f>
        <v>0</v>
      </c>
      <c r="D12" s="235" t="e">
        <f>LOOKUP($C12,登録順!$A$3:$A$16,登録順!$B$3:$B$16)</f>
        <v>#N/A</v>
      </c>
      <c r="E12" s="46"/>
      <c r="F12" s="15" t="s">
        <v>13</v>
      </c>
      <c r="G12" s="14"/>
      <c r="H12" s="307" t="e">
        <f>LOOKUP($I12,登録順!$A$3:$A$16,登録順!$B$3:$B$16)</f>
        <v>#N/A</v>
      </c>
      <c r="I12" s="317">
        <f>日程表作成用!G13</f>
        <v>0</v>
      </c>
      <c r="J12" s="51">
        <f t="shared" ref="J12:J43" si="4">IF($E12&gt;$G12,$C12,IF($E12&lt;$G12,$I12,0))</f>
        <v>0</v>
      </c>
      <c r="K12" s="33">
        <f t="shared" ref="K12:K43" si="5">IF($E12&lt;$G12,$C12,IF($E12&gt;$G12,$I12,0))</f>
        <v>0</v>
      </c>
      <c r="L12" s="33">
        <f t="shared" ref="L12:L43" si="6">IF($E12=$G12,IF($E12="",0,$C12),0)</f>
        <v>0</v>
      </c>
      <c r="M12" s="33">
        <f t="shared" ref="M12:M43" si="7">IF($E12=$G12,IF($G12="",0,$I12),0)</f>
        <v>0</v>
      </c>
      <c r="N12" s="240"/>
      <c r="O12" s="245"/>
      <c r="P12" s="130"/>
      <c r="Q12" s="165"/>
      <c r="R12" s="130"/>
      <c r="S12" s="135"/>
    </row>
    <row r="13" spans="1:19" ht="18" customHeight="1" x14ac:dyDescent="0.15">
      <c r="A13" s="347"/>
      <c r="B13" s="145" t="s">
        <v>14</v>
      </c>
      <c r="C13" s="296">
        <f>日程表作成用!D14</f>
        <v>0</v>
      </c>
      <c r="D13" s="291" t="e">
        <f>LOOKUP($C13,登録順!$A$3:$A$16,登録順!$B$3:$B$16)</f>
        <v>#N/A</v>
      </c>
      <c r="E13" s="47"/>
      <c r="F13" s="20" t="s">
        <v>13</v>
      </c>
      <c r="G13" s="19"/>
      <c r="H13" s="308" t="e">
        <f>LOOKUP($I13,登録順!$A$3:$A$16,登録順!$B$3:$B$16)</f>
        <v>#N/A</v>
      </c>
      <c r="I13" s="313">
        <f>日程表作成用!G14</f>
        <v>0</v>
      </c>
      <c r="J13" s="48">
        <f t="shared" si="4"/>
        <v>0</v>
      </c>
      <c r="K13" s="34">
        <f t="shared" si="5"/>
        <v>0</v>
      </c>
      <c r="L13" s="34">
        <f t="shared" si="6"/>
        <v>0</v>
      </c>
      <c r="M13" s="34">
        <f t="shared" si="7"/>
        <v>0</v>
      </c>
      <c r="N13" s="238"/>
      <c r="O13" s="242"/>
      <c r="P13" s="159"/>
      <c r="Q13" s="163"/>
      <c r="R13" s="159"/>
      <c r="S13" s="133"/>
    </row>
    <row r="14" spans="1:19" ht="18" customHeight="1" x14ac:dyDescent="0.15">
      <c r="A14" s="347"/>
      <c r="B14" s="145" t="s">
        <v>15</v>
      </c>
      <c r="C14" s="296">
        <f>日程表作成用!D15</f>
        <v>10</v>
      </c>
      <c r="D14" s="291" t="str">
        <f>LOOKUP($C14,登録順!$A$3:$A$16,登録順!$B$3:$B$16)</f>
        <v>ＫＡＮＥＫＯ</v>
      </c>
      <c r="E14" s="47">
        <v>2</v>
      </c>
      <c r="F14" s="20" t="s">
        <v>13</v>
      </c>
      <c r="G14" s="19">
        <v>3</v>
      </c>
      <c r="H14" s="308" t="str">
        <f>LOOKUP($I14,登録順!$A$3:$A$16,登録順!$B$3:$B$16)</f>
        <v>トータース</v>
      </c>
      <c r="I14" s="313">
        <f>日程表作成用!G15</f>
        <v>2</v>
      </c>
      <c r="J14" s="48">
        <f t="shared" si="4"/>
        <v>2</v>
      </c>
      <c r="K14" s="34">
        <f t="shared" si="5"/>
        <v>10</v>
      </c>
      <c r="L14" s="34">
        <f t="shared" si="6"/>
        <v>0</v>
      </c>
      <c r="M14" s="34">
        <f t="shared" si="7"/>
        <v>0</v>
      </c>
      <c r="N14" s="238"/>
      <c r="O14" s="242"/>
      <c r="P14" s="159"/>
      <c r="Q14" s="163"/>
      <c r="R14" s="159"/>
      <c r="S14" s="133"/>
    </row>
    <row r="15" spans="1:19" ht="18" customHeight="1" x14ac:dyDescent="0.15">
      <c r="A15" s="347"/>
      <c r="B15" s="145" t="s">
        <v>16</v>
      </c>
      <c r="C15" s="296">
        <f>日程表作成用!D16</f>
        <v>6</v>
      </c>
      <c r="D15" s="291" t="str">
        <f>LOOKUP($C15,登録順!$A$3:$A$16,登録順!$B$3:$B$16)</f>
        <v>ファイターズ</v>
      </c>
      <c r="E15" s="47">
        <v>12</v>
      </c>
      <c r="F15" s="20" t="s">
        <v>13</v>
      </c>
      <c r="G15" s="19">
        <v>1</v>
      </c>
      <c r="H15" s="308" t="str">
        <f>LOOKUP($I15,登録順!$A$3:$A$16,登録順!$B$3:$B$16)</f>
        <v>アニマルズ</v>
      </c>
      <c r="I15" s="313">
        <f>日程表作成用!G16</f>
        <v>11</v>
      </c>
      <c r="J15" s="48">
        <f t="shared" si="4"/>
        <v>6</v>
      </c>
      <c r="K15" s="34">
        <f t="shared" si="5"/>
        <v>11</v>
      </c>
      <c r="L15" s="34">
        <f t="shared" si="6"/>
        <v>0</v>
      </c>
      <c r="M15" s="34">
        <f t="shared" si="7"/>
        <v>0</v>
      </c>
      <c r="N15" s="238"/>
      <c r="O15" s="242"/>
      <c r="P15" s="159"/>
      <c r="Q15" s="163"/>
      <c r="R15" s="159"/>
      <c r="S15" s="133"/>
    </row>
    <row r="16" spans="1:19" ht="18" customHeight="1" x14ac:dyDescent="0.15">
      <c r="A16" s="348"/>
      <c r="B16" s="146" t="s">
        <v>17</v>
      </c>
      <c r="C16" s="297">
        <f>日程表作成用!D17</f>
        <v>5</v>
      </c>
      <c r="D16" s="288" t="str">
        <f>LOOKUP($C16,登録順!$A$3:$A$16,登録順!$B$3:$B$16)</f>
        <v>調布イーグルス</v>
      </c>
      <c r="E16" s="43">
        <v>2</v>
      </c>
      <c r="F16" s="32" t="s">
        <v>13</v>
      </c>
      <c r="G16" s="22">
        <v>5</v>
      </c>
      <c r="H16" s="304" t="str">
        <f>LOOKUP($I16,登録順!$A$3:$A$16,登録順!$B$3:$B$16)</f>
        <v>東京アローズ</v>
      </c>
      <c r="I16" s="314">
        <f>日程表作成用!G17</f>
        <v>3</v>
      </c>
      <c r="J16" s="49">
        <f t="shared" si="4"/>
        <v>3</v>
      </c>
      <c r="K16" s="50">
        <f t="shared" si="5"/>
        <v>5</v>
      </c>
      <c r="L16" s="50">
        <f t="shared" si="6"/>
        <v>0</v>
      </c>
      <c r="M16" s="50">
        <f t="shared" si="7"/>
        <v>0</v>
      </c>
      <c r="N16" s="239"/>
      <c r="O16" s="243"/>
      <c r="P16" s="160"/>
      <c r="Q16" s="164"/>
      <c r="R16" s="160"/>
      <c r="S16" s="134"/>
    </row>
    <row r="17" spans="1:19" ht="18" customHeight="1" x14ac:dyDescent="0.15">
      <c r="A17" s="352" t="str">
        <f>日程表作成用!B18</f>
        <v>4/26
(日）</v>
      </c>
      <c r="B17" s="190" t="s">
        <v>12</v>
      </c>
      <c r="C17" s="298">
        <f>日程表作成用!D18</f>
        <v>0</v>
      </c>
      <c r="D17" s="292" t="e">
        <f>LOOKUP($C17,登録順!$A$3:$A$16,登録順!$B$3:$B$16)</f>
        <v>#N/A</v>
      </c>
      <c r="E17" s="191"/>
      <c r="F17" s="192" t="s">
        <v>13</v>
      </c>
      <c r="G17" s="193"/>
      <c r="H17" s="309" t="e">
        <f>LOOKUP($I17,登録順!$A$3:$A$16,登録順!$B$3:$B$16)</f>
        <v>#N/A</v>
      </c>
      <c r="I17" s="315">
        <f>日程表作成用!G18</f>
        <v>0</v>
      </c>
      <c r="J17" s="176">
        <f t="shared" si="4"/>
        <v>0</v>
      </c>
      <c r="K17" s="177">
        <f t="shared" si="5"/>
        <v>0</v>
      </c>
      <c r="L17" s="177">
        <f t="shared" si="6"/>
        <v>0</v>
      </c>
      <c r="M17" s="177">
        <f t="shared" si="7"/>
        <v>0</v>
      </c>
      <c r="N17" s="240"/>
      <c r="O17" s="245"/>
      <c r="P17" s="178"/>
      <c r="Q17" s="179"/>
      <c r="R17" s="178"/>
      <c r="S17" s="180"/>
    </row>
    <row r="18" spans="1:19" ht="18" customHeight="1" x14ac:dyDescent="0.15">
      <c r="A18" s="350"/>
      <c r="B18" s="145" t="s">
        <v>14</v>
      </c>
      <c r="C18" s="296">
        <f>日程表作成用!D19</f>
        <v>0</v>
      </c>
      <c r="D18" s="291" t="e">
        <f>LOOKUP($C18,登録順!$A$3:$A$16,登録順!$B$3:$B$16)</f>
        <v>#N/A</v>
      </c>
      <c r="E18" s="47"/>
      <c r="F18" s="20" t="s">
        <v>13</v>
      </c>
      <c r="G18" s="19"/>
      <c r="H18" s="308" t="e">
        <f>LOOKUP($I18,登録順!$A$3:$A$16,登録順!$B$3:$B$16)</f>
        <v>#N/A</v>
      </c>
      <c r="I18" s="313">
        <f>日程表作成用!G19</f>
        <v>0</v>
      </c>
      <c r="J18" s="48">
        <f t="shared" si="4"/>
        <v>0</v>
      </c>
      <c r="K18" s="34">
        <f t="shared" si="5"/>
        <v>0</v>
      </c>
      <c r="L18" s="34">
        <f t="shared" si="6"/>
        <v>0</v>
      </c>
      <c r="M18" s="34">
        <f t="shared" si="7"/>
        <v>0</v>
      </c>
      <c r="N18" s="238"/>
      <c r="O18" s="242"/>
      <c r="P18" s="159"/>
      <c r="Q18" s="163"/>
      <c r="R18" s="159"/>
      <c r="S18" s="133"/>
    </row>
    <row r="19" spans="1:19" ht="54" customHeight="1" x14ac:dyDescent="0.15">
      <c r="A19" s="350"/>
      <c r="B19" s="145" t="s">
        <v>15</v>
      </c>
      <c r="C19" s="296">
        <f>日程表作成用!D20</f>
        <v>7</v>
      </c>
      <c r="D19" s="291" t="str">
        <f>LOOKUP($C19,登録順!$A$3:$A$16,登録順!$B$3:$B$16)</f>
        <v>深大寺モータース</v>
      </c>
      <c r="E19" s="47">
        <v>21</v>
      </c>
      <c r="F19" s="20" t="s">
        <v>13</v>
      </c>
      <c r="G19" s="19">
        <v>0</v>
      </c>
      <c r="H19" s="308" t="str">
        <f>LOOKUP($I19,登録順!$A$3:$A$16,登録順!$B$3:$B$16)</f>
        <v>影法師</v>
      </c>
      <c r="I19" s="313">
        <f>日程表作成用!G20</f>
        <v>9</v>
      </c>
      <c r="J19" s="48">
        <f t="shared" si="4"/>
        <v>7</v>
      </c>
      <c r="K19" s="34">
        <f t="shared" si="5"/>
        <v>9</v>
      </c>
      <c r="L19" s="34">
        <f t="shared" si="6"/>
        <v>0</v>
      </c>
      <c r="M19" s="34">
        <f t="shared" si="7"/>
        <v>0</v>
      </c>
      <c r="N19" s="238"/>
      <c r="O19" s="242"/>
      <c r="P19" s="159" t="s">
        <v>88</v>
      </c>
      <c r="Q19" s="163"/>
      <c r="R19" s="159"/>
      <c r="S19" s="133"/>
    </row>
    <row r="20" spans="1:19" ht="18" customHeight="1" x14ac:dyDescent="0.15">
      <c r="A20" s="350"/>
      <c r="B20" s="145" t="s">
        <v>16</v>
      </c>
      <c r="C20" s="296">
        <f>日程表作成用!D21</f>
        <v>4</v>
      </c>
      <c r="D20" s="291" t="str">
        <f>LOOKUP($C20,登録順!$A$3:$A$16,登録順!$B$3:$B$16)</f>
        <v>くすのきナインズ</v>
      </c>
      <c r="E20" s="47">
        <v>12</v>
      </c>
      <c r="F20" s="20" t="s">
        <v>13</v>
      </c>
      <c r="G20" s="19">
        <v>2</v>
      </c>
      <c r="H20" s="308" t="str">
        <f>LOOKUP($I20,登録順!$A$3:$A$16,登録順!$B$3:$B$16)</f>
        <v>ＫＡＮＥＫＯ</v>
      </c>
      <c r="I20" s="313">
        <f>日程表作成用!G21</f>
        <v>10</v>
      </c>
      <c r="J20" s="48">
        <f t="shared" si="4"/>
        <v>4</v>
      </c>
      <c r="K20" s="34">
        <f t="shared" si="5"/>
        <v>10</v>
      </c>
      <c r="L20" s="34">
        <f t="shared" si="6"/>
        <v>0</v>
      </c>
      <c r="M20" s="34">
        <f t="shared" si="7"/>
        <v>0</v>
      </c>
      <c r="N20" s="238"/>
      <c r="O20" s="242"/>
      <c r="P20" s="159"/>
      <c r="Q20" s="163"/>
      <c r="R20" s="159"/>
      <c r="S20" s="133"/>
    </row>
    <row r="21" spans="1:19" ht="18" customHeight="1" x14ac:dyDescent="0.15">
      <c r="A21" s="353"/>
      <c r="B21" s="181" t="s">
        <v>17</v>
      </c>
      <c r="C21" s="299">
        <f>日程表作成用!D22</f>
        <v>1</v>
      </c>
      <c r="D21" s="290" t="str">
        <f>LOOKUP($C21,登録順!$A$3:$A$16,登録順!$B$3:$B$16)</f>
        <v>デビルス</v>
      </c>
      <c r="E21" s="182">
        <v>1</v>
      </c>
      <c r="F21" s="183" t="s">
        <v>13</v>
      </c>
      <c r="G21" s="184">
        <v>7</v>
      </c>
      <c r="H21" s="306" t="str">
        <f>LOOKUP($I21,登録順!$A$3:$A$16,登録順!$B$3:$B$16)</f>
        <v>トータース</v>
      </c>
      <c r="I21" s="316">
        <f>日程表作成用!G22</f>
        <v>2</v>
      </c>
      <c r="J21" s="185">
        <f t="shared" si="4"/>
        <v>2</v>
      </c>
      <c r="K21" s="186">
        <f t="shared" si="5"/>
        <v>1</v>
      </c>
      <c r="L21" s="186">
        <f t="shared" si="6"/>
        <v>0</v>
      </c>
      <c r="M21" s="186">
        <f t="shared" si="7"/>
        <v>0</v>
      </c>
      <c r="N21" s="239"/>
      <c r="O21" s="243"/>
      <c r="P21" s="187"/>
      <c r="Q21" s="188"/>
      <c r="R21" s="187"/>
      <c r="S21" s="189"/>
    </row>
    <row r="22" spans="1:19" s="39" customFormat="1" ht="18" customHeight="1" x14ac:dyDescent="0.15">
      <c r="A22" s="346" t="str">
        <f>日程表作成用!B23</f>
        <v>5/10
(日）</v>
      </c>
      <c r="B22" s="144" t="s">
        <v>12</v>
      </c>
      <c r="C22" s="236">
        <f>日程表作成用!D23</f>
        <v>0</v>
      </c>
      <c r="D22" s="235" t="e">
        <f>LOOKUP($C22,登録順!$A$3:$A$16,登録順!$B$3:$B$16)</f>
        <v>#N/A</v>
      </c>
      <c r="E22" s="46"/>
      <c r="F22" s="15" t="s">
        <v>13</v>
      </c>
      <c r="G22" s="14"/>
      <c r="H22" s="307" t="e">
        <f>LOOKUP($I22,登録順!$A$3:$A$16,登録順!$B$3:$B$16)</f>
        <v>#N/A</v>
      </c>
      <c r="I22" s="317">
        <f>日程表作成用!G23</f>
        <v>0</v>
      </c>
      <c r="J22" s="51">
        <f t="shared" si="4"/>
        <v>0</v>
      </c>
      <c r="K22" s="33">
        <f t="shared" si="5"/>
        <v>0</v>
      </c>
      <c r="L22" s="33">
        <f t="shared" si="6"/>
        <v>0</v>
      </c>
      <c r="M22" s="33">
        <f t="shared" si="7"/>
        <v>0</v>
      </c>
      <c r="N22" s="240"/>
      <c r="O22" s="245"/>
      <c r="P22" s="131"/>
      <c r="Q22" s="166"/>
      <c r="R22" s="131"/>
      <c r="S22" s="136"/>
    </row>
    <row r="23" spans="1:19" s="39" customFormat="1" ht="18" customHeight="1" x14ac:dyDescent="0.15">
      <c r="A23" s="347"/>
      <c r="B23" s="145" t="s">
        <v>14</v>
      </c>
      <c r="C23" s="296">
        <f>日程表作成用!D24</f>
        <v>0</v>
      </c>
      <c r="D23" s="291" t="e">
        <f>LOOKUP($C23,登録順!$A$3:$A$16,登録順!$B$3:$B$16)</f>
        <v>#N/A</v>
      </c>
      <c r="E23" s="47"/>
      <c r="F23" s="20" t="s">
        <v>13</v>
      </c>
      <c r="G23" s="19"/>
      <c r="H23" s="308" t="e">
        <f>LOOKUP($I23,登録順!$A$3:$A$16,登録順!$B$3:$B$16)</f>
        <v>#N/A</v>
      </c>
      <c r="I23" s="313">
        <f>日程表作成用!G24</f>
        <v>0</v>
      </c>
      <c r="J23" s="48">
        <f t="shared" si="4"/>
        <v>0</v>
      </c>
      <c r="K23" s="34">
        <f t="shared" si="5"/>
        <v>0</v>
      </c>
      <c r="L23" s="34">
        <f t="shared" si="6"/>
        <v>0</v>
      </c>
      <c r="M23" s="34">
        <f t="shared" si="7"/>
        <v>0</v>
      </c>
      <c r="N23" s="238"/>
      <c r="O23" s="242"/>
      <c r="P23" s="153"/>
      <c r="Q23" s="167"/>
      <c r="R23" s="153"/>
      <c r="S23" s="137"/>
    </row>
    <row r="24" spans="1:19" s="39" customFormat="1" ht="18" customHeight="1" x14ac:dyDescent="0.15">
      <c r="A24" s="347"/>
      <c r="B24" s="145" t="s">
        <v>15</v>
      </c>
      <c r="C24" s="296">
        <f>日程表作成用!D25</f>
        <v>7</v>
      </c>
      <c r="D24" s="291" t="str">
        <f>LOOKUP($C24,登録順!$A$3:$A$16,登録順!$B$3:$B$16)</f>
        <v>深大寺モータース</v>
      </c>
      <c r="E24" s="47"/>
      <c r="F24" s="20" t="s">
        <v>13</v>
      </c>
      <c r="G24" s="19"/>
      <c r="H24" s="308" t="str">
        <f>LOOKUP($I24,登録順!$A$3:$A$16,登録順!$B$3:$B$16)</f>
        <v>デビルス</v>
      </c>
      <c r="I24" s="313">
        <f>日程表作成用!G25</f>
        <v>1</v>
      </c>
      <c r="J24" s="48">
        <f t="shared" si="4"/>
        <v>0</v>
      </c>
      <c r="K24" s="34">
        <f t="shared" si="5"/>
        <v>0</v>
      </c>
      <c r="L24" s="34">
        <f t="shared" si="6"/>
        <v>0</v>
      </c>
      <c r="M24" s="34">
        <f t="shared" si="7"/>
        <v>0</v>
      </c>
      <c r="N24" s="238"/>
      <c r="O24" s="242"/>
      <c r="P24" s="153"/>
      <c r="Q24" s="167"/>
      <c r="R24" s="153"/>
      <c r="S24" s="137"/>
    </row>
    <row r="25" spans="1:19" s="39" customFormat="1" ht="18" customHeight="1" x14ac:dyDescent="0.15">
      <c r="A25" s="347"/>
      <c r="B25" s="145" t="s">
        <v>16</v>
      </c>
      <c r="C25" s="296">
        <f>日程表作成用!D26</f>
        <v>9</v>
      </c>
      <c r="D25" s="291" t="str">
        <f>LOOKUP($C25,登録順!$A$3:$A$16,登録順!$B$3:$B$16)</f>
        <v>影法師</v>
      </c>
      <c r="E25" s="47"/>
      <c r="F25" s="20" t="s">
        <v>13</v>
      </c>
      <c r="G25" s="19"/>
      <c r="H25" s="308" t="str">
        <f>LOOKUP($I25,登録順!$A$3:$A$16,登録順!$B$3:$B$16)</f>
        <v>くすのきナインズ</v>
      </c>
      <c r="I25" s="313">
        <f>日程表作成用!G26</f>
        <v>4</v>
      </c>
      <c r="J25" s="48">
        <f t="shared" si="4"/>
        <v>0</v>
      </c>
      <c r="K25" s="34">
        <f t="shared" si="5"/>
        <v>0</v>
      </c>
      <c r="L25" s="34">
        <f t="shared" si="6"/>
        <v>0</v>
      </c>
      <c r="M25" s="34">
        <f t="shared" si="7"/>
        <v>0</v>
      </c>
      <c r="N25" s="238"/>
      <c r="O25" s="242"/>
      <c r="P25" s="153"/>
      <c r="Q25" s="167"/>
      <c r="R25" s="153"/>
      <c r="S25" s="137"/>
    </row>
    <row r="26" spans="1:19" s="39" customFormat="1" ht="18" customHeight="1" x14ac:dyDescent="0.15">
      <c r="A26" s="348"/>
      <c r="B26" s="146" t="s">
        <v>17</v>
      </c>
      <c r="C26" s="297">
        <f>日程表作成用!D27</f>
        <v>10</v>
      </c>
      <c r="D26" s="288" t="str">
        <f>LOOKUP($C26,登録順!$A$3:$A$16,登録順!$B$3:$B$16)</f>
        <v>ＫＡＮＥＫＯ</v>
      </c>
      <c r="E26" s="43"/>
      <c r="F26" s="32" t="s">
        <v>13</v>
      </c>
      <c r="G26" s="22"/>
      <c r="H26" s="304" t="str">
        <f>LOOKUP($I26,登録順!$A$3:$A$16,登録順!$B$3:$B$16)</f>
        <v>ファイターズ</v>
      </c>
      <c r="I26" s="314">
        <f>日程表作成用!G27</f>
        <v>6</v>
      </c>
      <c r="J26" s="49">
        <f t="shared" si="4"/>
        <v>0</v>
      </c>
      <c r="K26" s="50">
        <f t="shared" si="5"/>
        <v>0</v>
      </c>
      <c r="L26" s="50">
        <f t="shared" si="6"/>
        <v>0</v>
      </c>
      <c r="M26" s="50">
        <f t="shared" si="7"/>
        <v>0</v>
      </c>
      <c r="N26" s="239"/>
      <c r="O26" s="243"/>
      <c r="P26" s="168"/>
      <c r="Q26" s="169"/>
      <c r="R26" s="168"/>
      <c r="S26" s="138"/>
    </row>
    <row r="27" spans="1:19" s="39" customFormat="1" ht="18" customHeight="1" x14ac:dyDescent="0.15">
      <c r="A27" s="344" t="str">
        <f>日程表作成用!B28</f>
        <v>5/17
(日）</v>
      </c>
      <c r="B27" s="190" t="s">
        <v>12</v>
      </c>
      <c r="C27" s="298">
        <f>日程表作成用!D28</f>
        <v>0</v>
      </c>
      <c r="D27" s="292" t="e">
        <f>LOOKUP($C27,登録順!$A$3:$A$16,登録順!$B$3:$B$16)</f>
        <v>#N/A</v>
      </c>
      <c r="E27" s="191"/>
      <c r="F27" s="192" t="s">
        <v>13</v>
      </c>
      <c r="G27" s="193"/>
      <c r="H27" s="309" t="e">
        <f>LOOKUP($I27,登録順!$A$3:$A$16,登録順!$B$3:$B$16)</f>
        <v>#N/A</v>
      </c>
      <c r="I27" s="315">
        <f>日程表作成用!G28</f>
        <v>0</v>
      </c>
      <c r="J27" s="176">
        <f t="shared" si="4"/>
        <v>0</v>
      </c>
      <c r="K27" s="177">
        <f t="shared" si="5"/>
        <v>0</v>
      </c>
      <c r="L27" s="177">
        <f t="shared" si="6"/>
        <v>0</v>
      </c>
      <c r="M27" s="177">
        <f t="shared" si="7"/>
        <v>0</v>
      </c>
      <c r="N27" s="240"/>
      <c r="O27" s="245"/>
      <c r="P27" s="194"/>
      <c r="Q27" s="195"/>
      <c r="R27" s="194"/>
      <c r="S27" s="196"/>
    </row>
    <row r="28" spans="1:19" s="39" customFormat="1" ht="18" customHeight="1" x14ac:dyDescent="0.15">
      <c r="A28" s="335"/>
      <c r="B28" s="145" t="s">
        <v>14</v>
      </c>
      <c r="C28" s="296">
        <f>日程表作成用!D29</f>
        <v>0</v>
      </c>
      <c r="D28" s="291" t="e">
        <f>LOOKUP($C28,登録順!$A$3:$A$16,登録順!$B$3:$B$16)</f>
        <v>#N/A</v>
      </c>
      <c r="E28" s="47"/>
      <c r="F28" s="20" t="s">
        <v>13</v>
      </c>
      <c r="G28" s="19"/>
      <c r="H28" s="308" t="e">
        <f>LOOKUP($I28,登録順!$A$3:$A$16,登録順!$B$3:$B$16)</f>
        <v>#N/A</v>
      </c>
      <c r="I28" s="313">
        <f>日程表作成用!G29</f>
        <v>0</v>
      </c>
      <c r="J28" s="48">
        <f t="shared" si="4"/>
        <v>0</v>
      </c>
      <c r="K28" s="34">
        <f t="shared" si="5"/>
        <v>0</v>
      </c>
      <c r="L28" s="34">
        <f t="shared" si="6"/>
        <v>0</v>
      </c>
      <c r="M28" s="34">
        <f t="shared" si="7"/>
        <v>0</v>
      </c>
      <c r="N28" s="238"/>
      <c r="O28" s="242"/>
      <c r="P28" s="153"/>
      <c r="Q28" s="167"/>
      <c r="R28" s="153"/>
      <c r="S28" s="137"/>
    </row>
    <row r="29" spans="1:19" s="39" customFormat="1" ht="18" customHeight="1" x14ac:dyDescent="0.15">
      <c r="A29" s="335"/>
      <c r="B29" s="145" t="s">
        <v>15</v>
      </c>
      <c r="C29" s="296">
        <f>日程表作成用!D30</f>
        <v>2</v>
      </c>
      <c r="D29" s="291" t="str">
        <f>LOOKUP($C29,登録順!$A$3:$A$16,登録順!$B$3:$B$16)</f>
        <v>トータース</v>
      </c>
      <c r="E29" s="47"/>
      <c r="F29" s="20" t="s">
        <v>13</v>
      </c>
      <c r="G29" s="19"/>
      <c r="H29" s="308" t="str">
        <f>LOOKUP($I29,登録順!$A$3:$A$16,登録順!$B$3:$B$16)</f>
        <v>アニマルズ</v>
      </c>
      <c r="I29" s="313">
        <f>日程表作成用!G30</f>
        <v>11</v>
      </c>
      <c r="J29" s="48">
        <f t="shared" si="4"/>
        <v>0</v>
      </c>
      <c r="K29" s="34">
        <f t="shared" si="5"/>
        <v>0</v>
      </c>
      <c r="L29" s="34">
        <f t="shared" si="6"/>
        <v>0</v>
      </c>
      <c r="M29" s="34">
        <f t="shared" si="7"/>
        <v>0</v>
      </c>
      <c r="N29" s="238"/>
      <c r="O29" s="242"/>
      <c r="P29" s="153"/>
      <c r="Q29" s="167"/>
      <c r="R29" s="153"/>
      <c r="S29" s="137"/>
    </row>
    <row r="30" spans="1:19" s="39" customFormat="1" ht="18" customHeight="1" x14ac:dyDescent="0.15">
      <c r="A30" s="335"/>
      <c r="B30" s="145" t="s">
        <v>16</v>
      </c>
      <c r="C30" s="296">
        <f>日程表作成用!D31</f>
        <v>5</v>
      </c>
      <c r="D30" s="291" t="str">
        <f>LOOKUP($C30,登録順!$A$3:$A$16,登録順!$B$3:$B$16)</f>
        <v>調布イーグルス</v>
      </c>
      <c r="E30" s="47"/>
      <c r="F30" s="20" t="s">
        <v>13</v>
      </c>
      <c r="G30" s="19"/>
      <c r="H30" s="308" t="str">
        <f>LOOKUP($I30,登録順!$A$3:$A$16,登録順!$B$3:$B$16)</f>
        <v>深大寺モータース</v>
      </c>
      <c r="I30" s="313">
        <f>日程表作成用!G31</f>
        <v>7</v>
      </c>
      <c r="J30" s="48">
        <f t="shared" si="4"/>
        <v>0</v>
      </c>
      <c r="K30" s="34">
        <f t="shared" si="5"/>
        <v>0</v>
      </c>
      <c r="L30" s="34">
        <f t="shared" si="6"/>
        <v>0</v>
      </c>
      <c r="M30" s="34">
        <f t="shared" si="7"/>
        <v>0</v>
      </c>
      <c r="N30" s="238"/>
      <c r="O30" s="242"/>
      <c r="P30" s="153"/>
      <c r="Q30" s="167"/>
      <c r="R30" s="153"/>
      <c r="S30" s="137"/>
    </row>
    <row r="31" spans="1:19" s="39" customFormat="1" ht="18" customHeight="1" x14ac:dyDescent="0.15">
      <c r="A31" s="345"/>
      <c r="B31" s="181" t="s">
        <v>17</v>
      </c>
      <c r="C31" s="299">
        <f>日程表作成用!D32</f>
        <v>3</v>
      </c>
      <c r="D31" s="290" t="str">
        <f>LOOKUP($C31,登録順!$A$3:$A$16,登録順!$B$3:$B$16)</f>
        <v>東京アローズ</v>
      </c>
      <c r="E31" s="182"/>
      <c r="F31" s="183" t="s">
        <v>13</v>
      </c>
      <c r="G31" s="184"/>
      <c r="H31" s="306" t="str">
        <f>LOOKUP($I31,登録順!$A$3:$A$16,登録順!$B$3:$B$16)</f>
        <v>影法師</v>
      </c>
      <c r="I31" s="316">
        <f>日程表作成用!G32</f>
        <v>9</v>
      </c>
      <c r="J31" s="185">
        <f t="shared" si="4"/>
        <v>0</v>
      </c>
      <c r="K31" s="186">
        <f t="shared" si="5"/>
        <v>0</v>
      </c>
      <c r="L31" s="186">
        <f t="shared" si="6"/>
        <v>0</v>
      </c>
      <c r="M31" s="186">
        <f t="shared" si="7"/>
        <v>0</v>
      </c>
      <c r="N31" s="239"/>
      <c r="O31" s="243"/>
      <c r="P31" s="198"/>
      <c r="Q31" s="199"/>
      <c r="R31" s="198"/>
      <c r="S31" s="200"/>
    </row>
    <row r="32" spans="1:19" s="39" customFormat="1" ht="18" customHeight="1" x14ac:dyDescent="0.15">
      <c r="A32" s="334" t="str">
        <f>日程表作成用!B33</f>
        <v>5/24
(日）</v>
      </c>
      <c r="B32" s="144" t="s">
        <v>12</v>
      </c>
      <c r="C32" s="236">
        <f>日程表作成用!D33</f>
        <v>0</v>
      </c>
      <c r="D32" s="235" t="e">
        <f>LOOKUP($C32,登録順!$A$3:$A$16,登録順!$B$3:$B$16)</f>
        <v>#N/A</v>
      </c>
      <c r="E32" s="46"/>
      <c r="F32" s="15" t="s">
        <v>13</v>
      </c>
      <c r="G32" s="14"/>
      <c r="H32" s="307" t="e">
        <f>LOOKUP($I32,登録順!$A$3:$A$16,登録順!$B$3:$B$16)</f>
        <v>#N/A</v>
      </c>
      <c r="I32" s="317">
        <f>日程表作成用!G33</f>
        <v>0</v>
      </c>
      <c r="J32" s="51">
        <f t="shared" si="4"/>
        <v>0</v>
      </c>
      <c r="K32" s="33">
        <f t="shared" si="5"/>
        <v>0</v>
      </c>
      <c r="L32" s="33">
        <f t="shared" si="6"/>
        <v>0</v>
      </c>
      <c r="M32" s="33">
        <f t="shared" si="7"/>
        <v>0</v>
      </c>
      <c r="N32" s="240"/>
      <c r="O32" s="245"/>
      <c r="P32" s="131"/>
      <c r="Q32" s="166"/>
      <c r="R32" s="131"/>
      <c r="S32" s="136"/>
    </row>
    <row r="33" spans="1:19" s="39" customFormat="1" ht="18" customHeight="1" x14ac:dyDescent="0.15">
      <c r="A33" s="335"/>
      <c r="B33" s="145" t="s">
        <v>14</v>
      </c>
      <c r="C33" s="296">
        <f>日程表作成用!D34</f>
        <v>0</v>
      </c>
      <c r="D33" s="291" t="e">
        <f>LOOKUP($C33,登録順!$A$3:$A$16,登録順!$B$3:$B$16)</f>
        <v>#N/A</v>
      </c>
      <c r="E33" s="47"/>
      <c r="F33" s="20" t="s">
        <v>13</v>
      </c>
      <c r="G33" s="19"/>
      <c r="H33" s="308" t="e">
        <f>LOOKUP($I33,登録順!$A$3:$A$16,登録順!$B$3:$B$16)</f>
        <v>#N/A</v>
      </c>
      <c r="I33" s="313">
        <f>日程表作成用!G34</f>
        <v>0</v>
      </c>
      <c r="J33" s="48">
        <f t="shared" si="4"/>
        <v>0</v>
      </c>
      <c r="K33" s="34">
        <f t="shared" si="5"/>
        <v>0</v>
      </c>
      <c r="L33" s="34">
        <f t="shared" si="6"/>
        <v>0</v>
      </c>
      <c r="M33" s="34">
        <f t="shared" si="7"/>
        <v>0</v>
      </c>
      <c r="N33" s="238"/>
      <c r="O33" s="242"/>
      <c r="P33" s="153"/>
      <c r="Q33" s="167"/>
      <c r="R33" s="153"/>
      <c r="S33" s="137"/>
    </row>
    <row r="34" spans="1:19" s="39" customFormat="1" ht="18" customHeight="1" x14ac:dyDescent="0.15">
      <c r="A34" s="335"/>
      <c r="B34" s="145" t="s">
        <v>15</v>
      </c>
      <c r="C34" s="296">
        <f>日程表作成用!D35</f>
        <v>1</v>
      </c>
      <c r="D34" s="291" t="str">
        <f>LOOKUP($C34,登録順!$A$3:$A$16,登録順!$B$3:$B$16)</f>
        <v>デビルス</v>
      </c>
      <c r="E34" s="47"/>
      <c r="F34" s="20" t="s">
        <v>13</v>
      </c>
      <c r="G34" s="19"/>
      <c r="H34" s="308" t="str">
        <f>LOOKUP($I34,登録順!$A$3:$A$16,登録順!$B$3:$B$16)</f>
        <v>オジャーズ</v>
      </c>
      <c r="I34" s="313">
        <f>日程表作成用!G35</f>
        <v>8</v>
      </c>
      <c r="J34" s="48">
        <f t="shared" si="4"/>
        <v>0</v>
      </c>
      <c r="K34" s="34">
        <f t="shared" si="5"/>
        <v>0</v>
      </c>
      <c r="L34" s="34">
        <f t="shared" si="6"/>
        <v>0</v>
      </c>
      <c r="M34" s="34">
        <f t="shared" si="7"/>
        <v>0</v>
      </c>
      <c r="N34" s="238"/>
      <c r="O34" s="242"/>
      <c r="P34" s="153"/>
      <c r="Q34" s="167"/>
      <c r="R34" s="153"/>
      <c r="S34" s="137"/>
    </row>
    <row r="35" spans="1:19" s="39" customFormat="1" ht="18" customHeight="1" x14ac:dyDescent="0.15">
      <c r="A35" s="335"/>
      <c r="B35" s="145" t="s">
        <v>16</v>
      </c>
      <c r="C35" s="296">
        <f>日程表作成用!D36</f>
        <v>4</v>
      </c>
      <c r="D35" s="291" t="str">
        <f>LOOKUP($C35,登録順!$A$3:$A$16,登録順!$B$3:$B$16)</f>
        <v>くすのきナインズ</v>
      </c>
      <c r="E35" s="47"/>
      <c r="F35" s="20" t="s">
        <v>13</v>
      </c>
      <c r="G35" s="19"/>
      <c r="H35" s="308" t="str">
        <f>LOOKUP($I35,登録順!$A$3:$A$16,登録順!$B$3:$B$16)</f>
        <v>トータース</v>
      </c>
      <c r="I35" s="313">
        <f>日程表作成用!G36</f>
        <v>2</v>
      </c>
      <c r="J35" s="48">
        <f t="shared" si="4"/>
        <v>0</v>
      </c>
      <c r="K35" s="34">
        <f t="shared" si="5"/>
        <v>0</v>
      </c>
      <c r="L35" s="34">
        <f t="shared" si="6"/>
        <v>0</v>
      </c>
      <c r="M35" s="34">
        <f t="shared" si="7"/>
        <v>0</v>
      </c>
      <c r="N35" s="238"/>
      <c r="O35" s="242"/>
      <c r="P35" s="153"/>
      <c r="Q35" s="167"/>
      <c r="R35" s="153"/>
      <c r="S35" s="137"/>
    </row>
    <row r="36" spans="1:19" s="39" customFormat="1" ht="18" customHeight="1" x14ac:dyDescent="0.15">
      <c r="A36" s="336"/>
      <c r="B36" s="146" t="s">
        <v>17</v>
      </c>
      <c r="C36" s="297">
        <f>日程表作成用!D37</f>
        <v>6</v>
      </c>
      <c r="D36" s="288" t="str">
        <f>LOOKUP($C36,登録順!$A$3:$A$16,登録順!$B$3:$B$16)</f>
        <v>ファイターズ</v>
      </c>
      <c r="E36" s="43"/>
      <c r="F36" s="32" t="s">
        <v>13</v>
      </c>
      <c r="G36" s="22"/>
      <c r="H36" s="304" t="str">
        <f>LOOKUP($I36,登録順!$A$3:$A$16,登録順!$B$3:$B$16)</f>
        <v>東京アローズ</v>
      </c>
      <c r="I36" s="314">
        <f>日程表作成用!G37</f>
        <v>3</v>
      </c>
      <c r="J36" s="49">
        <f t="shared" si="4"/>
        <v>0</v>
      </c>
      <c r="K36" s="50">
        <f t="shared" si="5"/>
        <v>0</v>
      </c>
      <c r="L36" s="50">
        <f t="shared" si="6"/>
        <v>0</v>
      </c>
      <c r="M36" s="50">
        <f t="shared" si="7"/>
        <v>0</v>
      </c>
      <c r="N36" s="239"/>
      <c r="O36" s="243"/>
      <c r="P36" s="168"/>
      <c r="Q36" s="169"/>
      <c r="R36" s="168"/>
      <c r="S36" s="138"/>
    </row>
    <row r="37" spans="1:19" s="39" customFormat="1" ht="18" customHeight="1" x14ac:dyDescent="0.15">
      <c r="A37" s="344" t="str">
        <f>日程表作成用!B38</f>
        <v>5/31
(日）</v>
      </c>
      <c r="B37" s="190" t="s">
        <v>12</v>
      </c>
      <c r="C37" s="298">
        <f>日程表作成用!D38</f>
        <v>0</v>
      </c>
      <c r="D37" s="292" t="e">
        <f>LOOKUP($C37,登録順!$A$3:$A$16,登録順!$B$3:$B$16)</f>
        <v>#N/A</v>
      </c>
      <c r="E37" s="191"/>
      <c r="F37" s="192" t="s">
        <v>13</v>
      </c>
      <c r="G37" s="193"/>
      <c r="H37" s="309" t="e">
        <f>LOOKUP($I37,登録順!$A$3:$A$16,登録順!$B$3:$B$16)</f>
        <v>#N/A</v>
      </c>
      <c r="I37" s="315">
        <f>日程表作成用!G38</f>
        <v>0</v>
      </c>
      <c r="J37" s="176">
        <f t="shared" si="4"/>
        <v>0</v>
      </c>
      <c r="K37" s="177">
        <f t="shared" si="5"/>
        <v>0</v>
      </c>
      <c r="L37" s="177">
        <f t="shared" si="6"/>
        <v>0</v>
      </c>
      <c r="M37" s="177">
        <f t="shared" si="7"/>
        <v>0</v>
      </c>
      <c r="N37" s="240"/>
      <c r="O37" s="245"/>
      <c r="P37" s="194"/>
      <c r="Q37" s="195"/>
      <c r="R37" s="194"/>
      <c r="S37" s="196"/>
    </row>
    <row r="38" spans="1:19" s="39" customFormat="1" ht="18" customHeight="1" x14ac:dyDescent="0.15">
      <c r="A38" s="335"/>
      <c r="B38" s="145" t="s">
        <v>14</v>
      </c>
      <c r="C38" s="296">
        <f>日程表作成用!D39</f>
        <v>0</v>
      </c>
      <c r="D38" s="291" t="e">
        <f>LOOKUP($C38,登録順!$A$3:$A$16,登録順!$B$3:$B$16)</f>
        <v>#N/A</v>
      </c>
      <c r="E38" s="47"/>
      <c r="F38" s="20" t="s">
        <v>13</v>
      </c>
      <c r="G38" s="19"/>
      <c r="H38" s="308" t="e">
        <f>LOOKUP($I38,登録順!$A$3:$A$16,登録順!$B$3:$B$16)</f>
        <v>#N/A</v>
      </c>
      <c r="I38" s="313">
        <f>日程表作成用!G39</f>
        <v>0</v>
      </c>
      <c r="J38" s="48">
        <f t="shared" si="4"/>
        <v>0</v>
      </c>
      <c r="K38" s="34">
        <f t="shared" si="5"/>
        <v>0</v>
      </c>
      <c r="L38" s="34">
        <f t="shared" si="6"/>
        <v>0</v>
      </c>
      <c r="M38" s="34">
        <f t="shared" si="7"/>
        <v>0</v>
      </c>
      <c r="N38" s="238"/>
      <c r="O38" s="242"/>
      <c r="P38" s="153"/>
      <c r="Q38" s="167"/>
      <c r="R38" s="153"/>
      <c r="S38" s="137"/>
    </row>
    <row r="39" spans="1:19" s="39" customFormat="1" ht="18" customHeight="1" x14ac:dyDescent="0.15">
      <c r="A39" s="335"/>
      <c r="B39" s="145" t="s">
        <v>15</v>
      </c>
      <c r="C39" s="296">
        <f>日程表作成用!D40</f>
        <v>8</v>
      </c>
      <c r="D39" s="291" t="str">
        <f>LOOKUP($C39,登録順!$A$3:$A$16,登録順!$B$3:$B$16)</f>
        <v>オジャーズ</v>
      </c>
      <c r="E39" s="47"/>
      <c r="F39" s="20" t="s">
        <v>13</v>
      </c>
      <c r="G39" s="19"/>
      <c r="H39" s="308" t="str">
        <f>LOOKUP($I39,登録順!$A$3:$A$16,登録順!$B$3:$B$16)</f>
        <v>ファイターズ</v>
      </c>
      <c r="I39" s="313">
        <f>日程表作成用!G40</f>
        <v>6</v>
      </c>
      <c r="J39" s="48">
        <f t="shared" si="4"/>
        <v>0</v>
      </c>
      <c r="K39" s="34">
        <f t="shared" si="5"/>
        <v>0</v>
      </c>
      <c r="L39" s="34">
        <f t="shared" si="6"/>
        <v>0</v>
      </c>
      <c r="M39" s="34">
        <f t="shared" si="7"/>
        <v>0</v>
      </c>
      <c r="N39" s="238"/>
      <c r="O39" s="242"/>
      <c r="P39" s="153"/>
      <c r="Q39" s="167"/>
      <c r="R39" s="153"/>
      <c r="S39" s="137"/>
    </row>
    <row r="40" spans="1:19" s="39" customFormat="1" ht="18" customHeight="1" x14ac:dyDescent="0.15">
      <c r="A40" s="335"/>
      <c r="B40" s="145" t="s">
        <v>16</v>
      </c>
      <c r="C40" s="296">
        <f>日程表作成用!D41</f>
        <v>10</v>
      </c>
      <c r="D40" s="291" t="str">
        <f>LOOKUP($C40,登録順!$A$3:$A$16,登録順!$B$3:$B$16)</f>
        <v>ＫＡＮＥＫＯ</v>
      </c>
      <c r="E40" s="47"/>
      <c r="F40" s="20" t="s">
        <v>13</v>
      </c>
      <c r="G40" s="19"/>
      <c r="H40" s="308" t="str">
        <f>LOOKUP($I40,登録順!$A$3:$A$16,登録順!$B$3:$B$16)</f>
        <v>アニマルズ</v>
      </c>
      <c r="I40" s="313">
        <f>日程表作成用!G41</f>
        <v>11</v>
      </c>
      <c r="J40" s="48">
        <f t="shared" si="4"/>
        <v>0</v>
      </c>
      <c r="K40" s="34">
        <f t="shared" si="5"/>
        <v>0</v>
      </c>
      <c r="L40" s="34">
        <f t="shared" si="6"/>
        <v>0</v>
      </c>
      <c r="M40" s="34">
        <f t="shared" si="7"/>
        <v>0</v>
      </c>
      <c r="N40" s="238"/>
      <c r="O40" s="242"/>
      <c r="P40" s="153"/>
      <c r="Q40" s="167"/>
      <c r="R40" s="153"/>
      <c r="S40" s="137"/>
    </row>
    <row r="41" spans="1:19" s="39" customFormat="1" ht="18" customHeight="1" x14ac:dyDescent="0.15">
      <c r="A41" s="345"/>
      <c r="B41" s="181" t="s">
        <v>17</v>
      </c>
      <c r="C41" s="299">
        <f>日程表作成用!D42</f>
        <v>5</v>
      </c>
      <c r="D41" s="290" t="str">
        <f>LOOKUP($C41,登録順!$A$3:$A$16,登録順!$B$3:$B$16)</f>
        <v>調布イーグルス</v>
      </c>
      <c r="E41" s="182"/>
      <c r="F41" s="183" t="s">
        <v>13</v>
      </c>
      <c r="G41" s="184"/>
      <c r="H41" s="306" t="str">
        <f>LOOKUP($I41,登録順!$A$3:$A$16,登録順!$B$3:$B$16)</f>
        <v>影法師</v>
      </c>
      <c r="I41" s="316">
        <f>日程表作成用!G42</f>
        <v>9</v>
      </c>
      <c r="J41" s="185">
        <f t="shared" si="4"/>
        <v>0</v>
      </c>
      <c r="K41" s="186">
        <f t="shared" si="5"/>
        <v>0</v>
      </c>
      <c r="L41" s="186">
        <f t="shared" si="6"/>
        <v>0</v>
      </c>
      <c r="M41" s="186">
        <f t="shared" si="7"/>
        <v>0</v>
      </c>
      <c r="N41" s="239"/>
      <c r="O41" s="243"/>
      <c r="P41" s="198"/>
      <c r="Q41" s="199"/>
      <c r="R41" s="198"/>
      <c r="S41" s="200"/>
    </row>
    <row r="42" spans="1:19" ht="18" customHeight="1" x14ac:dyDescent="0.15">
      <c r="A42" s="338" t="str">
        <f>日程表作成用!B43</f>
        <v>6/7
(日）</v>
      </c>
      <c r="B42" s="143" t="s">
        <v>12</v>
      </c>
      <c r="C42" s="236">
        <f>日程表作成用!D43</f>
        <v>0</v>
      </c>
      <c r="D42" s="293" t="e">
        <f>LOOKUP($C42,登録順!$A$3:$A$16,登録順!$B$3:$B$16)</f>
        <v>#N/A</v>
      </c>
      <c r="E42" s="45"/>
      <c r="F42" s="35" t="s">
        <v>13</v>
      </c>
      <c r="G42" s="12"/>
      <c r="H42" s="310" t="e">
        <f>LOOKUP($I42,登録順!$A$3:$A$16,登録順!$B$3:$B$16)</f>
        <v>#N/A</v>
      </c>
      <c r="I42" s="317">
        <f>日程表作成用!G43</f>
        <v>0</v>
      </c>
      <c r="J42" s="51">
        <f t="shared" si="4"/>
        <v>0</v>
      </c>
      <c r="K42" s="33">
        <f t="shared" si="5"/>
        <v>0</v>
      </c>
      <c r="L42" s="33">
        <f t="shared" si="6"/>
        <v>0</v>
      </c>
      <c r="M42" s="33">
        <f t="shared" si="7"/>
        <v>0</v>
      </c>
      <c r="N42" s="240"/>
      <c r="O42" s="245"/>
      <c r="P42" s="130"/>
      <c r="Q42" s="165"/>
      <c r="R42" s="130"/>
      <c r="S42" s="135"/>
    </row>
    <row r="43" spans="1:19" ht="18" customHeight="1" x14ac:dyDescent="0.15">
      <c r="A43" s="339"/>
      <c r="B43" s="141" t="s">
        <v>14</v>
      </c>
      <c r="C43" s="296">
        <f>日程表作成用!D44</f>
        <v>0</v>
      </c>
      <c r="D43" s="287" t="e">
        <f>LOOKUP($C43,登録順!$A$3:$A$16,登録順!$B$3:$B$16)</f>
        <v>#N/A</v>
      </c>
      <c r="E43" s="41"/>
      <c r="F43" s="31" t="s">
        <v>13</v>
      </c>
      <c r="G43" s="17"/>
      <c r="H43" s="303" t="e">
        <f>LOOKUP($I43,登録順!$A$3:$A$16,登録順!$B$3:$B$16)</f>
        <v>#N/A</v>
      </c>
      <c r="I43" s="313">
        <f>日程表作成用!G44</f>
        <v>0</v>
      </c>
      <c r="J43" s="48">
        <f t="shared" si="4"/>
        <v>0</v>
      </c>
      <c r="K43" s="34">
        <f t="shared" si="5"/>
        <v>0</v>
      </c>
      <c r="L43" s="34">
        <f t="shared" si="6"/>
        <v>0</v>
      </c>
      <c r="M43" s="34">
        <f t="shared" si="7"/>
        <v>0</v>
      </c>
      <c r="N43" s="238"/>
      <c r="O43" s="242"/>
      <c r="P43" s="159"/>
      <c r="Q43" s="163"/>
      <c r="R43" s="159"/>
      <c r="S43" s="133"/>
    </row>
    <row r="44" spans="1:19" ht="18" customHeight="1" x14ac:dyDescent="0.15">
      <c r="A44" s="339"/>
      <c r="B44" s="141" t="s">
        <v>15</v>
      </c>
      <c r="C44" s="296">
        <f>日程表作成用!D45</f>
        <v>3</v>
      </c>
      <c r="D44" s="287" t="str">
        <f>LOOKUP($C44,登録順!$A$3:$A$16,登録順!$B$3:$B$16)</f>
        <v>東京アローズ</v>
      </c>
      <c r="E44" s="41"/>
      <c r="F44" s="31" t="s">
        <v>13</v>
      </c>
      <c r="G44" s="17"/>
      <c r="H44" s="303" t="str">
        <f>LOOKUP($I44,登録順!$A$3:$A$16,登録順!$B$3:$B$16)</f>
        <v>デビルス</v>
      </c>
      <c r="I44" s="313">
        <f>日程表作成用!G45</f>
        <v>1</v>
      </c>
      <c r="J44" s="48">
        <f t="shared" ref="J44:J75" si="8">IF($E44&gt;$G44,$C44,IF($E44&lt;$G44,$I44,0))</f>
        <v>0</v>
      </c>
      <c r="K44" s="34">
        <f t="shared" ref="K44:K75" si="9">IF($E44&lt;$G44,$C44,IF($E44&gt;$G44,$I44,0))</f>
        <v>0</v>
      </c>
      <c r="L44" s="34">
        <f t="shared" ref="L44:L75" si="10">IF($E44=$G44,IF($E44="",0,$C44),0)</f>
        <v>0</v>
      </c>
      <c r="M44" s="34">
        <f t="shared" ref="M44:M75" si="11">IF($E44=$G44,IF($G44="",0,$I44),0)</f>
        <v>0</v>
      </c>
      <c r="N44" s="238"/>
      <c r="O44" s="242"/>
      <c r="P44" s="159"/>
      <c r="Q44" s="163"/>
      <c r="R44" s="159"/>
      <c r="S44" s="133"/>
    </row>
    <row r="45" spans="1:19" ht="18" customHeight="1" x14ac:dyDescent="0.15">
      <c r="A45" s="339"/>
      <c r="B45" s="141" t="s">
        <v>16</v>
      </c>
      <c r="C45" s="296">
        <f>日程表作成用!D46</f>
        <v>7</v>
      </c>
      <c r="D45" s="287" t="str">
        <f>LOOKUP($C45,登録順!$A$3:$A$16,登録順!$B$3:$B$16)</f>
        <v>深大寺モータース</v>
      </c>
      <c r="E45" s="41"/>
      <c r="F45" s="31" t="s">
        <v>13</v>
      </c>
      <c r="G45" s="17"/>
      <c r="H45" s="303" t="str">
        <f>LOOKUP($I45,登録順!$A$3:$A$16,登録順!$B$3:$B$16)</f>
        <v>くすのきナインズ</v>
      </c>
      <c r="I45" s="313">
        <f>日程表作成用!G46</f>
        <v>4</v>
      </c>
      <c r="J45" s="48">
        <f t="shared" si="8"/>
        <v>0</v>
      </c>
      <c r="K45" s="34">
        <f t="shared" si="9"/>
        <v>0</v>
      </c>
      <c r="L45" s="34">
        <f t="shared" si="10"/>
        <v>0</v>
      </c>
      <c r="M45" s="34">
        <f t="shared" si="11"/>
        <v>0</v>
      </c>
      <c r="N45" s="238"/>
      <c r="O45" s="242"/>
      <c r="P45" s="159"/>
      <c r="Q45" s="163"/>
      <c r="R45" s="159"/>
      <c r="S45" s="133"/>
    </row>
    <row r="46" spans="1:19" ht="18" customHeight="1" x14ac:dyDescent="0.15">
      <c r="A46" s="340"/>
      <c r="B46" s="142" t="s">
        <v>17</v>
      </c>
      <c r="C46" s="297">
        <f>日程表作成用!D47</f>
        <v>2</v>
      </c>
      <c r="D46" s="288" t="str">
        <f>LOOKUP($C46,登録順!$A$3:$A$16,登録順!$B$3:$B$16)</f>
        <v>トータース</v>
      </c>
      <c r="E46" s="43"/>
      <c r="F46" s="32" t="s">
        <v>13</v>
      </c>
      <c r="G46" s="22"/>
      <c r="H46" s="304" t="str">
        <f>LOOKUP($I46,登録順!$A$3:$A$16,登録順!$B$3:$B$16)</f>
        <v>調布イーグルス</v>
      </c>
      <c r="I46" s="314">
        <f>日程表作成用!G47</f>
        <v>5</v>
      </c>
      <c r="J46" s="49">
        <f t="shared" si="8"/>
        <v>0</v>
      </c>
      <c r="K46" s="50">
        <f t="shared" si="9"/>
        <v>0</v>
      </c>
      <c r="L46" s="50">
        <f t="shared" si="10"/>
        <v>0</v>
      </c>
      <c r="M46" s="50">
        <f t="shared" si="11"/>
        <v>0</v>
      </c>
      <c r="N46" s="239"/>
      <c r="O46" s="243"/>
      <c r="P46" s="160"/>
      <c r="Q46" s="164"/>
      <c r="R46" s="160"/>
      <c r="S46" s="134"/>
    </row>
    <row r="47" spans="1:19" ht="18" customHeight="1" x14ac:dyDescent="0.15">
      <c r="A47" s="341" t="str">
        <f>日程表作成用!B48</f>
        <v>6/14
(日）</v>
      </c>
      <c r="B47" s="172" t="s">
        <v>12</v>
      </c>
      <c r="C47" s="298">
        <f>日程表作成用!D48</f>
        <v>0</v>
      </c>
      <c r="D47" s="289" t="e">
        <f>LOOKUP($C47,登録順!$A$3:$A$16,登録順!$B$3:$B$16)</f>
        <v>#N/A</v>
      </c>
      <c r="E47" s="173"/>
      <c r="F47" s="174" t="s">
        <v>13</v>
      </c>
      <c r="G47" s="175"/>
      <c r="H47" s="305" t="e">
        <f>LOOKUP($I47,登録順!$A$3:$A$16,登録順!$B$3:$B$16)</f>
        <v>#N/A</v>
      </c>
      <c r="I47" s="315">
        <f>日程表作成用!G48</f>
        <v>0</v>
      </c>
      <c r="J47" s="176">
        <f t="shared" si="8"/>
        <v>0</v>
      </c>
      <c r="K47" s="177">
        <f t="shared" si="9"/>
        <v>0</v>
      </c>
      <c r="L47" s="177">
        <f t="shared" si="10"/>
        <v>0</v>
      </c>
      <c r="M47" s="177">
        <f t="shared" si="11"/>
        <v>0</v>
      </c>
      <c r="N47" s="240"/>
      <c r="O47" s="245"/>
      <c r="P47" s="178"/>
      <c r="Q47" s="179"/>
      <c r="R47" s="178"/>
      <c r="S47" s="180"/>
    </row>
    <row r="48" spans="1:19" ht="18" customHeight="1" x14ac:dyDescent="0.15">
      <c r="A48" s="339"/>
      <c r="B48" s="141" t="s">
        <v>14</v>
      </c>
      <c r="C48" s="296">
        <f>日程表作成用!D49</f>
        <v>0</v>
      </c>
      <c r="D48" s="287" t="e">
        <f>LOOKUP($C48,登録順!$A$3:$A$16,登録順!$B$3:$B$16)</f>
        <v>#N/A</v>
      </c>
      <c r="E48" s="41"/>
      <c r="F48" s="31" t="s">
        <v>13</v>
      </c>
      <c r="G48" s="17"/>
      <c r="H48" s="303" t="e">
        <f>LOOKUP($I48,登録順!$A$3:$A$16,登録順!$B$3:$B$16)</f>
        <v>#N/A</v>
      </c>
      <c r="I48" s="313">
        <f>日程表作成用!G49</f>
        <v>0</v>
      </c>
      <c r="J48" s="48">
        <f t="shared" si="8"/>
        <v>0</v>
      </c>
      <c r="K48" s="34">
        <f t="shared" si="9"/>
        <v>0</v>
      </c>
      <c r="L48" s="34">
        <f t="shared" si="10"/>
        <v>0</v>
      </c>
      <c r="M48" s="34">
        <f t="shared" si="11"/>
        <v>0</v>
      </c>
      <c r="N48" s="238"/>
      <c r="O48" s="242"/>
      <c r="P48" s="159"/>
      <c r="Q48" s="163"/>
      <c r="R48" s="159"/>
      <c r="S48" s="133"/>
    </row>
    <row r="49" spans="1:19" ht="18" customHeight="1" x14ac:dyDescent="0.15">
      <c r="A49" s="339"/>
      <c r="B49" s="141" t="s">
        <v>15</v>
      </c>
      <c r="C49" s="296">
        <f>日程表作成用!D50</f>
        <v>9</v>
      </c>
      <c r="D49" s="287" t="str">
        <f>LOOKUP($C49,登録順!$A$3:$A$16,登録順!$B$3:$B$16)</f>
        <v>影法師</v>
      </c>
      <c r="E49" s="41"/>
      <c r="F49" s="31" t="s">
        <v>13</v>
      </c>
      <c r="G49" s="17"/>
      <c r="H49" s="303" t="str">
        <f>LOOKUP($I49,登録順!$A$3:$A$16,登録順!$B$3:$B$16)</f>
        <v>デビルス</v>
      </c>
      <c r="I49" s="313">
        <f>日程表作成用!G50</f>
        <v>1</v>
      </c>
      <c r="J49" s="48">
        <f t="shared" si="8"/>
        <v>0</v>
      </c>
      <c r="K49" s="34">
        <f t="shared" si="9"/>
        <v>0</v>
      </c>
      <c r="L49" s="34">
        <f t="shared" si="10"/>
        <v>0</v>
      </c>
      <c r="M49" s="34">
        <f t="shared" si="11"/>
        <v>0</v>
      </c>
      <c r="N49" s="238"/>
      <c r="O49" s="242"/>
      <c r="P49" s="159"/>
      <c r="Q49" s="163"/>
      <c r="R49" s="159"/>
      <c r="S49" s="133"/>
    </row>
    <row r="50" spans="1:19" ht="18" customHeight="1" x14ac:dyDescent="0.15">
      <c r="A50" s="339"/>
      <c r="B50" s="141" t="s">
        <v>16</v>
      </c>
      <c r="C50" s="296">
        <f>日程表作成用!D51</f>
        <v>4</v>
      </c>
      <c r="D50" s="287" t="str">
        <f>LOOKUP($C50,登録順!$A$3:$A$16,登録順!$B$3:$B$16)</f>
        <v>くすのきナインズ</v>
      </c>
      <c r="E50" s="41"/>
      <c r="F50" s="31" t="s">
        <v>13</v>
      </c>
      <c r="G50" s="17"/>
      <c r="H50" s="303" t="str">
        <f>LOOKUP($I50,登録順!$A$3:$A$16,登録順!$B$3:$B$16)</f>
        <v>オジャーズ</v>
      </c>
      <c r="I50" s="313">
        <f>日程表作成用!G51</f>
        <v>8</v>
      </c>
      <c r="J50" s="48">
        <f t="shared" si="8"/>
        <v>0</v>
      </c>
      <c r="K50" s="34">
        <f t="shared" si="9"/>
        <v>0</v>
      </c>
      <c r="L50" s="34">
        <f t="shared" si="10"/>
        <v>0</v>
      </c>
      <c r="M50" s="34">
        <f t="shared" si="11"/>
        <v>0</v>
      </c>
      <c r="N50" s="238"/>
      <c r="O50" s="242"/>
      <c r="P50" s="159"/>
      <c r="Q50" s="163"/>
      <c r="R50" s="153"/>
      <c r="S50" s="133"/>
    </row>
    <row r="51" spans="1:19" ht="18" customHeight="1" x14ac:dyDescent="0.15">
      <c r="A51" s="342"/>
      <c r="B51" s="197" t="s">
        <v>17</v>
      </c>
      <c r="C51" s="299">
        <f>日程表作成用!D52</f>
        <v>11</v>
      </c>
      <c r="D51" s="290" t="str">
        <f>LOOKUP($C51,登録順!$A$3:$A$16,登録順!$B$3:$B$16)</f>
        <v>アニマルズ</v>
      </c>
      <c r="E51" s="182"/>
      <c r="F51" s="183" t="s">
        <v>13</v>
      </c>
      <c r="G51" s="184"/>
      <c r="H51" s="306" t="str">
        <f>LOOKUP($I51,登録順!$A$3:$A$16,登録順!$B$3:$B$16)</f>
        <v>深大寺モータース</v>
      </c>
      <c r="I51" s="316">
        <f>日程表作成用!G52</f>
        <v>7</v>
      </c>
      <c r="J51" s="185">
        <f t="shared" si="8"/>
        <v>0</v>
      </c>
      <c r="K51" s="186">
        <f t="shared" si="9"/>
        <v>0</v>
      </c>
      <c r="L51" s="186">
        <f t="shared" si="10"/>
        <v>0</v>
      </c>
      <c r="M51" s="186">
        <f t="shared" si="11"/>
        <v>0</v>
      </c>
      <c r="N51" s="239"/>
      <c r="O51" s="243"/>
      <c r="P51" s="187"/>
      <c r="Q51" s="188"/>
      <c r="R51" s="187"/>
      <c r="S51" s="189"/>
    </row>
    <row r="52" spans="1:19" ht="18" customHeight="1" x14ac:dyDescent="0.15">
      <c r="A52" s="334" t="str">
        <f>日程表作成用!B53</f>
        <v>6/21
(日）</v>
      </c>
      <c r="B52" s="144" t="s">
        <v>12</v>
      </c>
      <c r="C52" s="236">
        <f>日程表作成用!D53</f>
        <v>0</v>
      </c>
      <c r="D52" s="235" t="e">
        <f>LOOKUP($C52,登録順!$A$3:$A$16,登録順!$B$3:$B$16)</f>
        <v>#N/A</v>
      </c>
      <c r="E52" s="46"/>
      <c r="F52" s="15" t="s">
        <v>13</v>
      </c>
      <c r="G52" s="14"/>
      <c r="H52" s="307" t="e">
        <f>LOOKUP($I52,登録順!$A$3:$A$16,登録順!$B$3:$B$16)</f>
        <v>#N/A</v>
      </c>
      <c r="I52" s="317">
        <f>日程表作成用!G53</f>
        <v>0</v>
      </c>
      <c r="J52" s="51">
        <f t="shared" si="8"/>
        <v>0</v>
      </c>
      <c r="K52" s="33">
        <f t="shared" si="9"/>
        <v>0</v>
      </c>
      <c r="L52" s="33">
        <f t="shared" si="10"/>
        <v>0</v>
      </c>
      <c r="M52" s="33">
        <f t="shared" si="11"/>
        <v>0</v>
      </c>
      <c r="N52" s="240"/>
      <c r="O52" s="245"/>
      <c r="P52" s="131"/>
      <c r="Q52" s="165"/>
      <c r="R52" s="130"/>
      <c r="S52" s="135"/>
    </row>
    <row r="53" spans="1:19" ht="18" customHeight="1" x14ac:dyDescent="0.15">
      <c r="A53" s="335"/>
      <c r="B53" s="145" t="s">
        <v>14</v>
      </c>
      <c r="C53" s="296">
        <f>日程表作成用!D54</f>
        <v>0</v>
      </c>
      <c r="D53" s="291" t="e">
        <f>LOOKUP($C53,登録順!$A$3:$A$16,登録順!$B$3:$B$16)</f>
        <v>#N/A</v>
      </c>
      <c r="E53" s="47"/>
      <c r="F53" s="20" t="s">
        <v>13</v>
      </c>
      <c r="G53" s="19"/>
      <c r="H53" s="308" t="e">
        <f>LOOKUP($I53,登録順!$A$3:$A$16,登録順!$B$3:$B$16)</f>
        <v>#N/A</v>
      </c>
      <c r="I53" s="313">
        <f>日程表作成用!G54</f>
        <v>0</v>
      </c>
      <c r="J53" s="48">
        <f t="shared" si="8"/>
        <v>0</v>
      </c>
      <c r="K53" s="34">
        <f t="shared" si="9"/>
        <v>0</v>
      </c>
      <c r="L53" s="34">
        <f t="shared" si="10"/>
        <v>0</v>
      </c>
      <c r="M53" s="34">
        <f t="shared" si="11"/>
        <v>0</v>
      </c>
      <c r="N53" s="238"/>
      <c r="O53" s="242"/>
      <c r="P53" s="159"/>
      <c r="Q53" s="163"/>
      <c r="R53" s="159"/>
      <c r="S53" s="133"/>
    </row>
    <row r="54" spans="1:19" ht="18" customHeight="1" x14ac:dyDescent="0.15">
      <c r="A54" s="335"/>
      <c r="B54" s="145" t="s">
        <v>15</v>
      </c>
      <c r="C54" s="296">
        <f>日程表作成用!D55</f>
        <v>1</v>
      </c>
      <c r="D54" s="291" t="str">
        <f>LOOKUP($C54,登録順!$A$3:$A$16,登録順!$B$3:$B$16)</f>
        <v>デビルス</v>
      </c>
      <c r="E54" s="47"/>
      <c r="F54" s="20" t="s">
        <v>13</v>
      </c>
      <c r="G54" s="19"/>
      <c r="H54" s="308" t="str">
        <f>LOOKUP($I54,登録順!$A$3:$A$16,登録順!$B$3:$B$16)</f>
        <v>ＫＡＮＥＫＯ</v>
      </c>
      <c r="I54" s="313">
        <f>日程表作成用!G55</f>
        <v>10</v>
      </c>
      <c r="J54" s="48">
        <f t="shared" si="8"/>
        <v>0</v>
      </c>
      <c r="K54" s="34">
        <f t="shared" si="9"/>
        <v>0</v>
      </c>
      <c r="L54" s="34">
        <f t="shared" si="10"/>
        <v>0</v>
      </c>
      <c r="M54" s="34">
        <f t="shared" si="11"/>
        <v>0</v>
      </c>
      <c r="N54" s="238"/>
      <c r="O54" s="242"/>
      <c r="P54" s="159"/>
      <c r="Q54" s="163"/>
      <c r="R54" s="159"/>
      <c r="S54" s="133"/>
    </row>
    <row r="55" spans="1:19" ht="18" customHeight="1" x14ac:dyDescent="0.15">
      <c r="A55" s="335"/>
      <c r="B55" s="145" t="s">
        <v>16</v>
      </c>
      <c r="C55" s="296">
        <f>日程表作成用!D56</f>
        <v>4</v>
      </c>
      <c r="D55" s="291" t="str">
        <f>LOOKUP($C55,登録順!$A$3:$A$16,登録順!$B$3:$B$16)</f>
        <v>くすのきナインズ</v>
      </c>
      <c r="E55" s="47"/>
      <c r="F55" s="20" t="s">
        <v>13</v>
      </c>
      <c r="G55" s="19"/>
      <c r="H55" s="308" t="str">
        <f>LOOKUP($I55,登録順!$A$3:$A$16,登録順!$B$3:$B$16)</f>
        <v>ファイターズ</v>
      </c>
      <c r="I55" s="313">
        <f>日程表作成用!G56</f>
        <v>6</v>
      </c>
      <c r="J55" s="48">
        <f t="shared" si="8"/>
        <v>0</v>
      </c>
      <c r="K55" s="34">
        <f t="shared" si="9"/>
        <v>0</v>
      </c>
      <c r="L55" s="34">
        <f t="shared" si="10"/>
        <v>0</v>
      </c>
      <c r="M55" s="34">
        <f t="shared" si="11"/>
        <v>0</v>
      </c>
      <c r="N55" s="238"/>
      <c r="O55" s="242"/>
      <c r="P55" s="159"/>
      <c r="Q55" s="163"/>
      <c r="R55" s="159"/>
      <c r="S55" s="133"/>
    </row>
    <row r="56" spans="1:19" ht="18" customHeight="1" x14ac:dyDescent="0.15">
      <c r="A56" s="336"/>
      <c r="B56" s="146" t="s">
        <v>17</v>
      </c>
      <c r="C56" s="297">
        <f>日程表作成用!D57</f>
        <v>8</v>
      </c>
      <c r="D56" s="288" t="str">
        <f>LOOKUP($C56,登録順!$A$3:$A$16,登録順!$B$3:$B$16)</f>
        <v>オジャーズ</v>
      </c>
      <c r="E56" s="43"/>
      <c r="F56" s="32" t="s">
        <v>13</v>
      </c>
      <c r="G56" s="22"/>
      <c r="H56" s="304" t="str">
        <f>LOOKUP($I56,登録順!$A$3:$A$16,登録順!$B$3:$B$16)</f>
        <v>アニマルズ</v>
      </c>
      <c r="I56" s="314">
        <f>日程表作成用!G57</f>
        <v>11</v>
      </c>
      <c r="J56" s="49">
        <f t="shared" si="8"/>
        <v>0</v>
      </c>
      <c r="K56" s="50">
        <f t="shared" si="9"/>
        <v>0</v>
      </c>
      <c r="L56" s="50">
        <f t="shared" si="10"/>
        <v>0</v>
      </c>
      <c r="M56" s="50">
        <f t="shared" si="11"/>
        <v>0</v>
      </c>
      <c r="N56" s="239"/>
      <c r="O56" s="243"/>
      <c r="P56" s="160"/>
      <c r="Q56" s="164"/>
      <c r="R56" s="160"/>
      <c r="S56" s="134"/>
    </row>
    <row r="57" spans="1:19" ht="18" customHeight="1" x14ac:dyDescent="0.15">
      <c r="A57" s="344" t="str">
        <f>日程表作成用!B58</f>
        <v>6/28
(日）</v>
      </c>
      <c r="B57" s="190" t="s">
        <v>12</v>
      </c>
      <c r="C57" s="298">
        <f>日程表作成用!D58</f>
        <v>0</v>
      </c>
      <c r="D57" s="292" t="e">
        <f>LOOKUP($C57,登録順!$A$3:$A$16,登録順!$B$3:$B$16)</f>
        <v>#N/A</v>
      </c>
      <c r="E57" s="191"/>
      <c r="F57" s="192" t="s">
        <v>13</v>
      </c>
      <c r="G57" s="193"/>
      <c r="H57" s="309" t="e">
        <f>LOOKUP($I57,登録順!$A$3:$A$16,登録順!$B$3:$B$16)</f>
        <v>#N/A</v>
      </c>
      <c r="I57" s="315">
        <f>日程表作成用!G58</f>
        <v>0</v>
      </c>
      <c r="J57" s="176">
        <f t="shared" si="8"/>
        <v>0</v>
      </c>
      <c r="K57" s="177">
        <f t="shared" si="9"/>
        <v>0</v>
      </c>
      <c r="L57" s="177">
        <f t="shared" si="10"/>
        <v>0</v>
      </c>
      <c r="M57" s="177">
        <f t="shared" si="11"/>
        <v>0</v>
      </c>
      <c r="N57" s="240"/>
      <c r="O57" s="245"/>
      <c r="P57" s="178"/>
      <c r="Q57" s="179"/>
      <c r="R57" s="178"/>
      <c r="S57" s="180"/>
    </row>
    <row r="58" spans="1:19" ht="18" customHeight="1" x14ac:dyDescent="0.15">
      <c r="A58" s="335"/>
      <c r="B58" s="145" t="s">
        <v>14</v>
      </c>
      <c r="C58" s="296">
        <f>日程表作成用!D59</f>
        <v>0</v>
      </c>
      <c r="D58" s="291" t="e">
        <f>LOOKUP($C58,登録順!$A$3:$A$16,登録順!$B$3:$B$16)</f>
        <v>#N/A</v>
      </c>
      <c r="E58" s="47"/>
      <c r="F58" s="20" t="s">
        <v>13</v>
      </c>
      <c r="G58" s="19"/>
      <c r="H58" s="308" t="e">
        <f>LOOKUP($I58,登録順!$A$3:$A$16,登録順!$B$3:$B$16)</f>
        <v>#N/A</v>
      </c>
      <c r="I58" s="313">
        <f>日程表作成用!G59</f>
        <v>0</v>
      </c>
      <c r="J58" s="48">
        <f t="shared" si="8"/>
        <v>0</v>
      </c>
      <c r="K58" s="34">
        <f t="shared" si="9"/>
        <v>0</v>
      </c>
      <c r="L58" s="34">
        <f t="shared" si="10"/>
        <v>0</v>
      </c>
      <c r="M58" s="34">
        <f t="shared" si="11"/>
        <v>0</v>
      </c>
      <c r="N58" s="238"/>
      <c r="O58" s="242"/>
      <c r="P58" s="159"/>
      <c r="Q58" s="163"/>
      <c r="R58" s="159"/>
      <c r="S58" s="133"/>
    </row>
    <row r="59" spans="1:19" ht="18" customHeight="1" x14ac:dyDescent="0.15">
      <c r="A59" s="335"/>
      <c r="B59" s="145" t="s">
        <v>15</v>
      </c>
      <c r="C59" s="296">
        <f>日程表作成用!D60</f>
        <v>10</v>
      </c>
      <c r="D59" s="291" t="str">
        <f>LOOKUP($C59,登録順!$A$3:$A$16,登録順!$B$3:$B$16)</f>
        <v>ＫＡＮＥＫＯ</v>
      </c>
      <c r="E59" s="47"/>
      <c r="F59" s="20" t="s">
        <v>13</v>
      </c>
      <c r="G59" s="19"/>
      <c r="H59" s="308" t="str">
        <f>LOOKUP($I59,登録順!$A$3:$A$16,登録順!$B$3:$B$16)</f>
        <v>調布イーグルス</v>
      </c>
      <c r="I59" s="313">
        <f>日程表作成用!G60</f>
        <v>5</v>
      </c>
      <c r="J59" s="48">
        <f t="shared" si="8"/>
        <v>0</v>
      </c>
      <c r="K59" s="34">
        <f t="shared" si="9"/>
        <v>0</v>
      </c>
      <c r="L59" s="34">
        <f t="shared" si="10"/>
        <v>0</v>
      </c>
      <c r="M59" s="34">
        <f t="shared" si="11"/>
        <v>0</v>
      </c>
      <c r="N59" s="238"/>
      <c r="O59" s="242"/>
      <c r="P59" s="159"/>
      <c r="Q59" s="163"/>
      <c r="R59" s="159"/>
      <c r="S59" s="133"/>
    </row>
    <row r="60" spans="1:19" ht="18" customHeight="1" x14ac:dyDescent="0.15">
      <c r="A60" s="335"/>
      <c r="B60" s="145" t="s">
        <v>16</v>
      </c>
      <c r="C60" s="296">
        <f>日程表作成用!D61</f>
        <v>2</v>
      </c>
      <c r="D60" s="291" t="str">
        <f>LOOKUP($C60,登録順!$A$3:$A$16,登録順!$B$3:$B$16)</f>
        <v>トータース</v>
      </c>
      <c r="E60" s="47"/>
      <c r="F60" s="20" t="s">
        <v>13</v>
      </c>
      <c r="G60" s="19"/>
      <c r="H60" s="308" t="str">
        <f>LOOKUP($I60,登録順!$A$3:$A$16,登録順!$B$3:$B$16)</f>
        <v>東京アローズ</v>
      </c>
      <c r="I60" s="313">
        <f>日程表作成用!G61</f>
        <v>3</v>
      </c>
      <c r="J60" s="48">
        <f t="shared" si="8"/>
        <v>0</v>
      </c>
      <c r="K60" s="34">
        <f t="shared" si="9"/>
        <v>0</v>
      </c>
      <c r="L60" s="34">
        <f t="shared" si="10"/>
        <v>0</v>
      </c>
      <c r="M60" s="34">
        <f t="shared" si="11"/>
        <v>0</v>
      </c>
      <c r="N60" s="238"/>
      <c r="O60" s="242"/>
      <c r="P60" s="159"/>
      <c r="Q60" s="163"/>
      <c r="R60" s="159"/>
      <c r="S60" s="133"/>
    </row>
    <row r="61" spans="1:19" ht="18" customHeight="1" x14ac:dyDescent="0.15">
      <c r="A61" s="345"/>
      <c r="B61" s="181" t="s">
        <v>17</v>
      </c>
      <c r="C61" s="299">
        <f>日程表作成用!D62</f>
        <v>6</v>
      </c>
      <c r="D61" s="290" t="str">
        <f>LOOKUP($C61,登録順!$A$3:$A$16,登録順!$B$3:$B$16)</f>
        <v>ファイターズ</v>
      </c>
      <c r="E61" s="182"/>
      <c r="F61" s="183" t="s">
        <v>13</v>
      </c>
      <c r="G61" s="184"/>
      <c r="H61" s="306" t="str">
        <f>LOOKUP($I61,登録順!$A$3:$A$16,登録順!$B$3:$B$16)</f>
        <v>深大寺モータース</v>
      </c>
      <c r="I61" s="316">
        <f>日程表作成用!G62</f>
        <v>7</v>
      </c>
      <c r="J61" s="185">
        <f t="shared" si="8"/>
        <v>0</v>
      </c>
      <c r="K61" s="186">
        <f t="shared" si="9"/>
        <v>0</v>
      </c>
      <c r="L61" s="186">
        <f t="shared" si="10"/>
        <v>0</v>
      </c>
      <c r="M61" s="186">
        <f t="shared" si="11"/>
        <v>0</v>
      </c>
      <c r="N61" s="239"/>
      <c r="O61" s="243"/>
      <c r="P61" s="187"/>
      <c r="Q61" s="188"/>
      <c r="R61" s="187"/>
      <c r="S61" s="189"/>
    </row>
    <row r="62" spans="1:19" ht="18" customHeight="1" x14ac:dyDescent="0.15">
      <c r="A62" s="334" t="str">
        <f>日程表作成用!B63</f>
        <v>7/5
(日）</v>
      </c>
      <c r="B62" s="144" t="s">
        <v>12</v>
      </c>
      <c r="C62" s="236">
        <f>日程表作成用!D63</f>
        <v>0</v>
      </c>
      <c r="D62" s="235" t="e">
        <f>LOOKUP($C62,登録順!$A$3:$A$16,登録順!$B$3:$B$16)</f>
        <v>#N/A</v>
      </c>
      <c r="E62" s="46"/>
      <c r="F62" s="15" t="s">
        <v>13</v>
      </c>
      <c r="G62" s="14"/>
      <c r="H62" s="307" t="e">
        <f>LOOKUP($I62,登録順!$A$3:$A$16,登録順!$B$3:$B$16)</f>
        <v>#N/A</v>
      </c>
      <c r="I62" s="317">
        <f>日程表作成用!G63</f>
        <v>0</v>
      </c>
      <c r="J62" s="51">
        <f t="shared" si="8"/>
        <v>0</v>
      </c>
      <c r="K62" s="33">
        <f t="shared" si="9"/>
        <v>0</v>
      </c>
      <c r="L62" s="33">
        <f t="shared" si="10"/>
        <v>0</v>
      </c>
      <c r="M62" s="33">
        <f t="shared" si="11"/>
        <v>0</v>
      </c>
      <c r="N62" s="240"/>
      <c r="O62" s="245"/>
      <c r="P62" s="130"/>
      <c r="Q62" s="165"/>
      <c r="R62" s="130"/>
      <c r="S62" s="135"/>
    </row>
    <row r="63" spans="1:19" ht="18" customHeight="1" x14ac:dyDescent="0.15">
      <c r="A63" s="335"/>
      <c r="B63" s="145" t="s">
        <v>14</v>
      </c>
      <c r="C63" s="296">
        <f>日程表作成用!D64</f>
        <v>0</v>
      </c>
      <c r="D63" s="291" t="e">
        <f>LOOKUP($C63,登録順!$A$3:$A$16,登録順!$B$3:$B$16)</f>
        <v>#N/A</v>
      </c>
      <c r="E63" s="47"/>
      <c r="F63" s="20" t="s">
        <v>13</v>
      </c>
      <c r="G63" s="19"/>
      <c r="H63" s="308" t="e">
        <f>LOOKUP($I63,登録順!$A$3:$A$16,登録順!$B$3:$B$16)</f>
        <v>#N/A</v>
      </c>
      <c r="I63" s="313">
        <f>日程表作成用!G64</f>
        <v>0</v>
      </c>
      <c r="J63" s="48">
        <f t="shared" si="8"/>
        <v>0</v>
      </c>
      <c r="K63" s="34">
        <f t="shared" si="9"/>
        <v>0</v>
      </c>
      <c r="L63" s="34">
        <f t="shared" si="10"/>
        <v>0</v>
      </c>
      <c r="M63" s="34">
        <f t="shared" si="11"/>
        <v>0</v>
      </c>
      <c r="N63" s="238"/>
      <c r="O63" s="242"/>
      <c r="P63" s="159"/>
      <c r="Q63" s="163"/>
      <c r="R63" s="159"/>
      <c r="S63" s="133"/>
    </row>
    <row r="64" spans="1:19" ht="18" customHeight="1" x14ac:dyDescent="0.15">
      <c r="A64" s="335"/>
      <c r="B64" s="145" t="s">
        <v>15</v>
      </c>
      <c r="C64" s="296">
        <f>日程表作成用!D65</f>
        <v>5</v>
      </c>
      <c r="D64" s="291" t="str">
        <f>LOOKUP($C64,登録順!$A$3:$A$16,登録順!$B$3:$B$16)</f>
        <v>調布イーグルス</v>
      </c>
      <c r="E64" s="47"/>
      <c r="F64" s="20" t="s">
        <v>13</v>
      </c>
      <c r="G64" s="19"/>
      <c r="H64" s="308" t="str">
        <f>LOOKUP($I64,登録順!$A$3:$A$16,登録順!$B$3:$B$16)</f>
        <v>くすのきナインズ</v>
      </c>
      <c r="I64" s="313">
        <f>日程表作成用!G65</f>
        <v>4</v>
      </c>
      <c r="J64" s="48">
        <f t="shared" si="8"/>
        <v>0</v>
      </c>
      <c r="K64" s="34">
        <f t="shared" si="9"/>
        <v>0</v>
      </c>
      <c r="L64" s="34">
        <f t="shared" si="10"/>
        <v>0</v>
      </c>
      <c r="M64" s="34">
        <f t="shared" si="11"/>
        <v>0</v>
      </c>
      <c r="N64" s="238"/>
      <c r="O64" s="242"/>
      <c r="P64" s="159"/>
      <c r="Q64" s="163"/>
      <c r="R64" s="159"/>
      <c r="S64" s="133"/>
    </row>
    <row r="65" spans="1:19" ht="18" customHeight="1" x14ac:dyDescent="0.15">
      <c r="A65" s="335"/>
      <c r="B65" s="145" t="s">
        <v>16</v>
      </c>
      <c r="C65" s="296">
        <f>日程表作成用!D66</f>
        <v>3</v>
      </c>
      <c r="D65" s="291" t="str">
        <f>LOOKUP($C65,登録順!$A$3:$A$16,登録順!$B$3:$B$16)</f>
        <v>東京アローズ</v>
      </c>
      <c r="E65" s="47"/>
      <c r="F65" s="20" t="s">
        <v>13</v>
      </c>
      <c r="G65" s="19"/>
      <c r="H65" s="308" t="str">
        <f>LOOKUP($I65,登録順!$A$3:$A$16,登録順!$B$3:$B$16)</f>
        <v>オジャーズ</v>
      </c>
      <c r="I65" s="313">
        <f>日程表作成用!G66</f>
        <v>8</v>
      </c>
      <c r="J65" s="48">
        <f t="shared" si="8"/>
        <v>0</v>
      </c>
      <c r="K65" s="34">
        <f t="shared" si="9"/>
        <v>0</v>
      </c>
      <c r="L65" s="34">
        <f t="shared" si="10"/>
        <v>0</v>
      </c>
      <c r="M65" s="34">
        <f t="shared" si="11"/>
        <v>0</v>
      </c>
      <c r="N65" s="238"/>
      <c r="O65" s="242"/>
      <c r="P65" s="159"/>
      <c r="Q65" s="163"/>
      <c r="R65" s="159"/>
      <c r="S65" s="133"/>
    </row>
    <row r="66" spans="1:19" ht="18" customHeight="1" x14ac:dyDescent="0.15">
      <c r="A66" s="336"/>
      <c r="B66" s="146" t="s">
        <v>17</v>
      </c>
      <c r="C66" s="297">
        <f>日程表作成用!D67</f>
        <v>7</v>
      </c>
      <c r="D66" s="288" t="str">
        <f>LOOKUP($C66,登録順!$A$3:$A$16,登録順!$B$3:$B$16)</f>
        <v>深大寺モータース</v>
      </c>
      <c r="E66" s="43"/>
      <c r="F66" s="32" t="s">
        <v>13</v>
      </c>
      <c r="G66" s="22"/>
      <c r="H66" s="304" t="str">
        <f>LOOKUP($I66,登録順!$A$3:$A$16,登録順!$B$3:$B$16)</f>
        <v>ＫＡＮＥＫＯ</v>
      </c>
      <c r="I66" s="314">
        <f>日程表作成用!G67</f>
        <v>10</v>
      </c>
      <c r="J66" s="49">
        <f t="shared" si="8"/>
        <v>0</v>
      </c>
      <c r="K66" s="50">
        <f t="shared" si="9"/>
        <v>0</v>
      </c>
      <c r="L66" s="50">
        <f t="shared" si="10"/>
        <v>0</v>
      </c>
      <c r="M66" s="50">
        <f t="shared" si="11"/>
        <v>0</v>
      </c>
      <c r="N66" s="239"/>
      <c r="O66" s="243"/>
      <c r="P66" s="160"/>
      <c r="Q66" s="164"/>
      <c r="R66" s="160"/>
      <c r="S66" s="134"/>
    </row>
    <row r="67" spans="1:19" ht="18" customHeight="1" x14ac:dyDescent="0.15">
      <c r="A67" s="344" t="str">
        <f>日程表作成用!B68</f>
        <v>7/12
(日）</v>
      </c>
      <c r="B67" s="190" t="s">
        <v>12</v>
      </c>
      <c r="C67" s="298">
        <f>日程表作成用!D68</f>
        <v>0</v>
      </c>
      <c r="D67" s="292" t="e">
        <f>LOOKUP($C67,登録順!$A$3:$A$16,登録順!$B$3:$B$16)</f>
        <v>#N/A</v>
      </c>
      <c r="E67" s="191"/>
      <c r="F67" s="192" t="s">
        <v>13</v>
      </c>
      <c r="G67" s="193"/>
      <c r="H67" s="309" t="e">
        <f>LOOKUP($I67,登録順!$A$3:$A$16,登録順!$B$3:$B$16)</f>
        <v>#N/A</v>
      </c>
      <c r="I67" s="315">
        <f>日程表作成用!G68</f>
        <v>0</v>
      </c>
      <c r="J67" s="176">
        <f t="shared" si="8"/>
        <v>0</v>
      </c>
      <c r="K67" s="177">
        <f t="shared" si="9"/>
        <v>0</v>
      </c>
      <c r="L67" s="177">
        <f t="shared" si="10"/>
        <v>0</v>
      </c>
      <c r="M67" s="177">
        <f t="shared" si="11"/>
        <v>0</v>
      </c>
      <c r="N67" s="240"/>
      <c r="O67" s="245"/>
      <c r="P67" s="178"/>
      <c r="Q67" s="179"/>
      <c r="R67" s="178"/>
      <c r="S67" s="180"/>
    </row>
    <row r="68" spans="1:19" ht="18" customHeight="1" x14ac:dyDescent="0.15">
      <c r="A68" s="335"/>
      <c r="B68" s="145" t="s">
        <v>14</v>
      </c>
      <c r="C68" s="296">
        <f>日程表作成用!D69</f>
        <v>0</v>
      </c>
      <c r="D68" s="291" t="e">
        <f>LOOKUP($C68,登録順!$A$3:$A$16,登録順!$B$3:$B$16)</f>
        <v>#N/A</v>
      </c>
      <c r="E68" s="47"/>
      <c r="F68" s="20" t="s">
        <v>13</v>
      </c>
      <c r="G68" s="19"/>
      <c r="H68" s="308" t="e">
        <f>LOOKUP($I68,登録順!$A$3:$A$16,登録順!$B$3:$B$16)</f>
        <v>#N/A</v>
      </c>
      <c r="I68" s="313">
        <f>日程表作成用!G69</f>
        <v>0</v>
      </c>
      <c r="J68" s="48">
        <f t="shared" si="8"/>
        <v>0</v>
      </c>
      <c r="K68" s="34">
        <f t="shared" si="9"/>
        <v>0</v>
      </c>
      <c r="L68" s="34">
        <f t="shared" si="10"/>
        <v>0</v>
      </c>
      <c r="M68" s="34">
        <f t="shared" si="11"/>
        <v>0</v>
      </c>
      <c r="N68" s="238"/>
      <c r="O68" s="242"/>
      <c r="P68" s="159"/>
      <c r="Q68" s="163"/>
      <c r="R68" s="159"/>
      <c r="S68" s="133"/>
    </row>
    <row r="69" spans="1:19" ht="18" customHeight="1" x14ac:dyDescent="0.15">
      <c r="A69" s="335"/>
      <c r="B69" s="145" t="s">
        <v>15</v>
      </c>
      <c r="C69" s="296">
        <f>日程表作成用!D70</f>
        <v>7</v>
      </c>
      <c r="D69" s="291" t="str">
        <f>LOOKUP($C69,登録順!$A$3:$A$16,登録順!$B$3:$B$16)</f>
        <v>深大寺モータース</v>
      </c>
      <c r="E69" s="47"/>
      <c r="F69" s="20" t="s">
        <v>13</v>
      </c>
      <c r="G69" s="19"/>
      <c r="H69" s="308" t="str">
        <f>LOOKUP($I69,登録順!$A$3:$A$16,登録順!$B$3:$B$16)</f>
        <v>オジャーズ</v>
      </c>
      <c r="I69" s="313">
        <f>日程表作成用!G70</f>
        <v>8</v>
      </c>
      <c r="J69" s="48">
        <f t="shared" si="8"/>
        <v>0</v>
      </c>
      <c r="K69" s="34">
        <f t="shared" si="9"/>
        <v>0</v>
      </c>
      <c r="L69" s="34">
        <f t="shared" si="10"/>
        <v>0</v>
      </c>
      <c r="M69" s="34">
        <f t="shared" si="11"/>
        <v>0</v>
      </c>
      <c r="N69" s="238"/>
      <c r="O69" s="242"/>
      <c r="P69" s="159"/>
      <c r="Q69" s="163"/>
      <c r="R69" s="159"/>
      <c r="S69" s="133"/>
    </row>
    <row r="70" spans="1:19" ht="18" customHeight="1" x14ac:dyDescent="0.15">
      <c r="A70" s="335"/>
      <c r="B70" s="145" t="s">
        <v>16</v>
      </c>
      <c r="C70" s="296">
        <f>日程表作成用!D71</f>
        <v>9</v>
      </c>
      <c r="D70" s="291" t="str">
        <f>LOOKUP($C70,登録順!$A$3:$A$16,登録順!$B$3:$B$16)</f>
        <v>影法師</v>
      </c>
      <c r="E70" s="47"/>
      <c r="F70" s="20" t="s">
        <v>13</v>
      </c>
      <c r="G70" s="19"/>
      <c r="H70" s="308" t="str">
        <f>LOOKUP($I70,登録順!$A$3:$A$16,登録順!$B$3:$B$16)</f>
        <v>トータース</v>
      </c>
      <c r="I70" s="313">
        <f>日程表作成用!G71</f>
        <v>2</v>
      </c>
      <c r="J70" s="48">
        <f t="shared" si="8"/>
        <v>0</v>
      </c>
      <c r="K70" s="34">
        <f t="shared" si="9"/>
        <v>0</v>
      </c>
      <c r="L70" s="34">
        <f t="shared" si="10"/>
        <v>0</v>
      </c>
      <c r="M70" s="34">
        <f t="shared" si="11"/>
        <v>0</v>
      </c>
      <c r="N70" s="238"/>
      <c r="O70" s="242"/>
      <c r="P70" s="159"/>
      <c r="Q70" s="163"/>
      <c r="R70" s="159"/>
      <c r="S70" s="133"/>
    </row>
    <row r="71" spans="1:19" ht="18" customHeight="1" x14ac:dyDescent="0.15">
      <c r="A71" s="345"/>
      <c r="B71" s="181" t="s">
        <v>17</v>
      </c>
      <c r="C71" s="299">
        <f>日程表作成用!D72</f>
        <v>1</v>
      </c>
      <c r="D71" s="290" t="str">
        <f>LOOKUP($C71,登録順!$A$3:$A$16,登録順!$B$3:$B$16)</f>
        <v>デビルス</v>
      </c>
      <c r="E71" s="182"/>
      <c r="F71" s="183" t="s">
        <v>13</v>
      </c>
      <c r="G71" s="184"/>
      <c r="H71" s="306" t="str">
        <f>LOOKUP($I71,登録順!$A$3:$A$16,登録順!$B$3:$B$16)</f>
        <v>ファイターズ</v>
      </c>
      <c r="I71" s="316">
        <f>日程表作成用!G72</f>
        <v>6</v>
      </c>
      <c r="J71" s="185">
        <f t="shared" si="8"/>
        <v>0</v>
      </c>
      <c r="K71" s="186">
        <f t="shared" si="9"/>
        <v>0</v>
      </c>
      <c r="L71" s="186">
        <f t="shared" si="10"/>
        <v>0</v>
      </c>
      <c r="M71" s="186">
        <f t="shared" si="11"/>
        <v>0</v>
      </c>
      <c r="N71" s="239"/>
      <c r="O71" s="243"/>
      <c r="P71" s="187"/>
      <c r="Q71" s="188"/>
      <c r="R71" s="187"/>
      <c r="S71" s="189"/>
    </row>
    <row r="72" spans="1:19" ht="18" customHeight="1" x14ac:dyDescent="0.15">
      <c r="A72" s="338" t="str">
        <f>日程表作成用!B73</f>
        <v>7/19
(日）</v>
      </c>
      <c r="B72" s="143" t="s">
        <v>12</v>
      </c>
      <c r="C72" s="236">
        <f>日程表作成用!D73</f>
        <v>0</v>
      </c>
      <c r="D72" s="293" t="e">
        <f>LOOKUP($C72,登録順!$A$3:$A$16,登録順!$B$3:$B$16)</f>
        <v>#N/A</v>
      </c>
      <c r="E72" s="45"/>
      <c r="F72" s="35" t="s">
        <v>13</v>
      </c>
      <c r="G72" s="12"/>
      <c r="H72" s="310" t="e">
        <f>LOOKUP($I72,登録順!$A$3:$A$16,登録順!$B$3:$B$16)</f>
        <v>#N/A</v>
      </c>
      <c r="I72" s="317">
        <f>日程表作成用!G73</f>
        <v>0</v>
      </c>
      <c r="J72" s="51">
        <f t="shared" si="8"/>
        <v>0</v>
      </c>
      <c r="K72" s="33">
        <f t="shared" si="9"/>
        <v>0</v>
      </c>
      <c r="L72" s="33">
        <f t="shared" si="10"/>
        <v>0</v>
      </c>
      <c r="M72" s="33">
        <f t="shared" si="11"/>
        <v>0</v>
      </c>
      <c r="N72" s="240"/>
      <c r="O72" s="245"/>
      <c r="P72" s="130"/>
      <c r="Q72" s="165"/>
      <c r="R72" s="130"/>
      <c r="S72" s="135"/>
    </row>
    <row r="73" spans="1:19" ht="18" customHeight="1" x14ac:dyDescent="0.15">
      <c r="A73" s="339"/>
      <c r="B73" s="141" t="s">
        <v>14</v>
      </c>
      <c r="C73" s="296">
        <f>日程表作成用!D74</f>
        <v>0</v>
      </c>
      <c r="D73" s="287" t="e">
        <f>LOOKUP($C73,登録順!$A$3:$A$16,登録順!$B$3:$B$16)</f>
        <v>#N/A</v>
      </c>
      <c r="E73" s="41"/>
      <c r="F73" s="31" t="s">
        <v>13</v>
      </c>
      <c r="G73" s="17"/>
      <c r="H73" s="303" t="e">
        <f>LOOKUP($I73,登録順!$A$3:$A$16,登録順!$B$3:$B$16)</f>
        <v>#N/A</v>
      </c>
      <c r="I73" s="313">
        <f>日程表作成用!G74</f>
        <v>0</v>
      </c>
      <c r="J73" s="48">
        <f t="shared" si="8"/>
        <v>0</v>
      </c>
      <c r="K73" s="34">
        <f t="shared" si="9"/>
        <v>0</v>
      </c>
      <c r="L73" s="34">
        <f t="shared" si="10"/>
        <v>0</v>
      </c>
      <c r="M73" s="34">
        <f t="shared" si="11"/>
        <v>0</v>
      </c>
      <c r="N73" s="238"/>
      <c r="O73" s="242"/>
      <c r="P73" s="159"/>
      <c r="Q73" s="163"/>
      <c r="R73" s="159"/>
      <c r="S73" s="133"/>
    </row>
    <row r="74" spans="1:19" ht="18" customHeight="1" x14ac:dyDescent="0.15">
      <c r="A74" s="339"/>
      <c r="B74" s="141" t="s">
        <v>15</v>
      </c>
      <c r="C74" s="296">
        <f>日程表作成用!D75</f>
        <v>4</v>
      </c>
      <c r="D74" s="287" t="str">
        <f>LOOKUP($C74,登録順!$A$3:$A$16,登録順!$B$3:$B$16)</f>
        <v>くすのきナインズ</v>
      </c>
      <c r="E74" s="41"/>
      <c r="F74" s="31" t="s">
        <v>13</v>
      </c>
      <c r="G74" s="17"/>
      <c r="H74" s="303" t="str">
        <f>LOOKUP($I74,登録順!$A$3:$A$16,登録順!$B$3:$B$16)</f>
        <v>アニマルズ</v>
      </c>
      <c r="I74" s="313">
        <f>日程表作成用!G75</f>
        <v>11</v>
      </c>
      <c r="J74" s="48">
        <f t="shared" si="8"/>
        <v>0</v>
      </c>
      <c r="K74" s="34">
        <f t="shared" si="9"/>
        <v>0</v>
      </c>
      <c r="L74" s="34">
        <f t="shared" si="10"/>
        <v>0</v>
      </c>
      <c r="M74" s="34">
        <f t="shared" si="11"/>
        <v>0</v>
      </c>
      <c r="N74" s="238"/>
      <c r="O74" s="242"/>
      <c r="P74" s="159"/>
      <c r="Q74" s="163"/>
      <c r="R74" s="153"/>
      <c r="S74" s="133"/>
    </row>
    <row r="75" spans="1:19" ht="18" customHeight="1" x14ac:dyDescent="0.15">
      <c r="A75" s="339"/>
      <c r="B75" s="141" t="s">
        <v>16</v>
      </c>
      <c r="C75" s="296">
        <f>日程表作成用!D76</f>
        <v>8</v>
      </c>
      <c r="D75" s="287" t="str">
        <f>LOOKUP($C75,登録順!$A$3:$A$16,登録順!$B$3:$B$16)</f>
        <v>オジャーズ</v>
      </c>
      <c r="E75" s="41"/>
      <c r="F75" s="20" t="s">
        <v>13</v>
      </c>
      <c r="G75" s="17"/>
      <c r="H75" s="303" t="str">
        <f>LOOKUP($I75,登録順!$A$3:$A$16,登録順!$B$3:$B$16)</f>
        <v>調布イーグルス</v>
      </c>
      <c r="I75" s="313">
        <f>日程表作成用!G76</f>
        <v>5</v>
      </c>
      <c r="J75" s="48">
        <f t="shared" si="8"/>
        <v>0</v>
      </c>
      <c r="K75" s="34">
        <f t="shared" si="9"/>
        <v>0</v>
      </c>
      <c r="L75" s="34">
        <f t="shared" si="10"/>
        <v>0</v>
      </c>
      <c r="M75" s="34">
        <f t="shared" si="11"/>
        <v>0</v>
      </c>
      <c r="N75" s="238"/>
      <c r="O75" s="242"/>
      <c r="P75" s="159"/>
      <c r="Q75" s="163"/>
      <c r="R75" s="159"/>
      <c r="S75" s="133"/>
    </row>
    <row r="76" spans="1:19" ht="18" customHeight="1" x14ac:dyDescent="0.15">
      <c r="A76" s="340"/>
      <c r="B76" s="142" t="s">
        <v>17</v>
      </c>
      <c r="C76" s="297">
        <f>日程表作成用!D77</f>
        <v>10</v>
      </c>
      <c r="D76" s="288" t="str">
        <f>LOOKUP($C76,登録順!$A$3:$A$16,登録順!$B$3:$B$16)</f>
        <v>ＫＡＮＥＫＯ</v>
      </c>
      <c r="E76" s="43"/>
      <c r="F76" s="32" t="s">
        <v>13</v>
      </c>
      <c r="G76" s="22"/>
      <c r="H76" s="304" t="str">
        <f>LOOKUP($I76,登録順!$A$3:$A$16,登録順!$B$3:$B$16)</f>
        <v>東京アローズ</v>
      </c>
      <c r="I76" s="314">
        <f>日程表作成用!G77</f>
        <v>3</v>
      </c>
      <c r="J76" s="49">
        <f t="shared" ref="J76:J106" si="12">IF($E76&gt;$G76,$C76,IF($E76&lt;$G76,$I76,0))</f>
        <v>0</v>
      </c>
      <c r="K76" s="50">
        <f t="shared" ref="K76:K106" si="13">IF($E76&lt;$G76,$C76,IF($E76&gt;$G76,$I76,0))</f>
        <v>0</v>
      </c>
      <c r="L76" s="50">
        <f t="shared" ref="L76:L106" si="14">IF($E76=$G76,IF($E76="",0,$C76),0)</f>
        <v>0</v>
      </c>
      <c r="M76" s="50">
        <f t="shared" ref="M76:M106" si="15">IF($E76=$G76,IF($G76="",0,$I76),0)</f>
        <v>0</v>
      </c>
      <c r="N76" s="239"/>
      <c r="O76" s="243"/>
      <c r="P76" s="160"/>
      <c r="Q76" s="164"/>
      <c r="R76" s="160"/>
      <c r="S76" s="134"/>
    </row>
    <row r="77" spans="1:19" ht="18" customHeight="1" x14ac:dyDescent="0.15">
      <c r="A77" s="341" t="str">
        <f>日程表作成用!B78</f>
        <v>7/26
(日）</v>
      </c>
      <c r="B77" s="190" t="s">
        <v>12</v>
      </c>
      <c r="C77" s="298">
        <f>日程表作成用!D78</f>
        <v>0</v>
      </c>
      <c r="D77" s="292" t="e">
        <f>LOOKUP($C77,登録順!$A$3:$A$16,登録順!$B$3:$B$16)</f>
        <v>#N/A</v>
      </c>
      <c r="E77" s="191"/>
      <c r="F77" s="192" t="s">
        <v>13</v>
      </c>
      <c r="G77" s="193"/>
      <c r="H77" s="309" t="e">
        <f>LOOKUP($I77,登録順!$A$3:$A$16,登録順!$B$3:$B$16)</f>
        <v>#N/A</v>
      </c>
      <c r="I77" s="315">
        <f>日程表作成用!G78</f>
        <v>0</v>
      </c>
      <c r="J77" s="176">
        <f t="shared" si="12"/>
        <v>0</v>
      </c>
      <c r="K77" s="177">
        <f t="shared" si="13"/>
        <v>0</v>
      </c>
      <c r="L77" s="177">
        <f t="shared" si="14"/>
        <v>0</v>
      </c>
      <c r="M77" s="177">
        <f t="shared" si="15"/>
        <v>0</v>
      </c>
      <c r="N77" s="240"/>
      <c r="O77" s="245"/>
      <c r="P77" s="178"/>
      <c r="Q77" s="179"/>
      <c r="R77" s="178"/>
      <c r="S77" s="180"/>
    </row>
    <row r="78" spans="1:19" ht="18" customHeight="1" x14ac:dyDescent="0.15">
      <c r="A78" s="339"/>
      <c r="B78" s="145" t="s">
        <v>14</v>
      </c>
      <c r="C78" s="296">
        <f>日程表作成用!D79</f>
        <v>0</v>
      </c>
      <c r="D78" s="291" t="e">
        <f>LOOKUP($C78,登録順!$A$3:$A$16,登録順!$B$3:$B$16)</f>
        <v>#N/A</v>
      </c>
      <c r="E78" s="47"/>
      <c r="F78" s="20" t="s">
        <v>13</v>
      </c>
      <c r="G78" s="19"/>
      <c r="H78" s="308" t="e">
        <f>LOOKUP($I78,登録順!$A$3:$A$16,登録順!$B$3:$B$16)</f>
        <v>#N/A</v>
      </c>
      <c r="I78" s="313">
        <f>日程表作成用!G79</f>
        <v>0</v>
      </c>
      <c r="J78" s="48">
        <f t="shared" si="12"/>
        <v>0</v>
      </c>
      <c r="K78" s="34">
        <f t="shared" si="13"/>
        <v>0</v>
      </c>
      <c r="L78" s="34">
        <f t="shared" si="14"/>
        <v>0</v>
      </c>
      <c r="M78" s="34">
        <f t="shared" si="15"/>
        <v>0</v>
      </c>
      <c r="N78" s="238"/>
      <c r="O78" s="242"/>
      <c r="P78" s="159"/>
      <c r="Q78" s="163"/>
      <c r="R78" s="159"/>
      <c r="S78" s="133"/>
    </row>
    <row r="79" spans="1:19" ht="18" customHeight="1" x14ac:dyDescent="0.15">
      <c r="A79" s="339"/>
      <c r="B79" s="145" t="s">
        <v>15</v>
      </c>
      <c r="C79" s="296">
        <f>日程表作成用!D80</f>
        <v>2</v>
      </c>
      <c r="D79" s="291" t="str">
        <f>LOOKUP($C79,登録順!$A$3:$A$16,登録順!$B$3:$B$16)</f>
        <v>トータース</v>
      </c>
      <c r="E79" s="47"/>
      <c r="F79" s="20" t="s">
        <v>13</v>
      </c>
      <c r="G79" s="19"/>
      <c r="H79" s="308" t="str">
        <f>LOOKUP($I79,登録順!$A$3:$A$16,登録順!$B$3:$B$16)</f>
        <v>深大寺モータース</v>
      </c>
      <c r="I79" s="313">
        <f>日程表作成用!G80</f>
        <v>7</v>
      </c>
      <c r="J79" s="48">
        <f t="shared" si="12"/>
        <v>0</v>
      </c>
      <c r="K79" s="34">
        <f t="shared" si="13"/>
        <v>0</v>
      </c>
      <c r="L79" s="34">
        <f t="shared" si="14"/>
        <v>0</v>
      </c>
      <c r="M79" s="34">
        <f t="shared" si="15"/>
        <v>0</v>
      </c>
      <c r="N79" s="238"/>
      <c r="O79" s="242"/>
      <c r="P79" s="159"/>
      <c r="Q79" s="163"/>
      <c r="R79" s="159"/>
      <c r="S79" s="133"/>
    </row>
    <row r="80" spans="1:19" ht="18" customHeight="1" x14ac:dyDescent="0.15">
      <c r="A80" s="339"/>
      <c r="B80" s="145" t="s">
        <v>16</v>
      </c>
      <c r="C80" s="296">
        <f>日程表作成用!D81</f>
        <v>6</v>
      </c>
      <c r="D80" s="291" t="str">
        <f>LOOKUP($C80,登録順!$A$3:$A$16,登録順!$B$3:$B$16)</f>
        <v>ファイターズ</v>
      </c>
      <c r="E80" s="47"/>
      <c r="F80" s="20" t="s">
        <v>13</v>
      </c>
      <c r="G80" s="19"/>
      <c r="H80" s="308" t="str">
        <f>LOOKUP($I80,登録順!$A$3:$A$16,登録順!$B$3:$B$16)</f>
        <v>影法師</v>
      </c>
      <c r="I80" s="313">
        <f>日程表作成用!G81</f>
        <v>9</v>
      </c>
      <c r="J80" s="48">
        <f t="shared" si="12"/>
        <v>0</v>
      </c>
      <c r="K80" s="34">
        <f t="shared" si="13"/>
        <v>0</v>
      </c>
      <c r="L80" s="34">
        <f t="shared" si="14"/>
        <v>0</v>
      </c>
      <c r="M80" s="34">
        <f t="shared" si="15"/>
        <v>0</v>
      </c>
      <c r="N80" s="238"/>
      <c r="O80" s="242"/>
      <c r="P80" s="159"/>
      <c r="Q80" s="163"/>
      <c r="R80" s="159"/>
      <c r="S80" s="133"/>
    </row>
    <row r="81" spans="1:19" ht="18" customHeight="1" x14ac:dyDescent="0.15">
      <c r="A81" s="340"/>
      <c r="B81" s="146" t="s">
        <v>17</v>
      </c>
      <c r="C81" s="297">
        <f>日程表作成用!D82</f>
        <v>11</v>
      </c>
      <c r="D81" s="288" t="str">
        <f>LOOKUP($C81,登録順!$A$3:$A$16,登録順!$B$3:$B$16)</f>
        <v>アニマルズ</v>
      </c>
      <c r="E81" s="43"/>
      <c r="F81" s="32" t="s">
        <v>13</v>
      </c>
      <c r="G81" s="22"/>
      <c r="H81" s="304" t="str">
        <f>LOOKUP($I81,登録順!$A$3:$A$16,登録順!$B$3:$B$16)</f>
        <v>デビルス</v>
      </c>
      <c r="I81" s="314">
        <f>日程表作成用!G82</f>
        <v>1</v>
      </c>
      <c r="J81" s="49">
        <f t="shared" si="12"/>
        <v>0</v>
      </c>
      <c r="K81" s="50">
        <f t="shared" si="13"/>
        <v>0</v>
      </c>
      <c r="L81" s="50">
        <f t="shared" si="14"/>
        <v>0</v>
      </c>
      <c r="M81" s="50">
        <f t="shared" si="15"/>
        <v>0</v>
      </c>
      <c r="N81" s="239"/>
      <c r="O81" s="243"/>
      <c r="P81" s="160"/>
      <c r="Q81" s="164"/>
      <c r="R81" s="160"/>
      <c r="S81" s="134"/>
    </row>
    <row r="82" spans="1:19" ht="18" customHeight="1" x14ac:dyDescent="0.15">
      <c r="A82" s="338" t="str">
        <f>日程表作成用!B83</f>
        <v>8/2
(日）</v>
      </c>
      <c r="B82" s="143" t="s">
        <v>12</v>
      </c>
      <c r="C82" s="236">
        <f>日程表作成用!D83</f>
        <v>0</v>
      </c>
      <c r="D82" s="293" t="e">
        <f>LOOKUP($C82,登録順!$A$3:$A$16,登録順!$B$3:$B$16)</f>
        <v>#N/A</v>
      </c>
      <c r="E82" s="45"/>
      <c r="F82" s="35" t="s">
        <v>13</v>
      </c>
      <c r="G82" s="12"/>
      <c r="H82" s="310" t="e">
        <f>LOOKUP($I82,登録順!$A$3:$A$16,登録順!$B$3:$B$16)</f>
        <v>#N/A</v>
      </c>
      <c r="I82" s="317">
        <f>日程表作成用!G83</f>
        <v>0</v>
      </c>
      <c r="J82" s="51">
        <f t="shared" si="12"/>
        <v>0</v>
      </c>
      <c r="K82" s="33">
        <f t="shared" si="13"/>
        <v>0</v>
      </c>
      <c r="L82" s="33">
        <f t="shared" si="14"/>
        <v>0</v>
      </c>
      <c r="M82" s="33">
        <f t="shared" si="15"/>
        <v>0</v>
      </c>
      <c r="N82" s="240"/>
      <c r="O82" s="245"/>
      <c r="P82" s="130"/>
      <c r="Q82" s="165"/>
      <c r="R82" s="130"/>
      <c r="S82" s="135"/>
    </row>
    <row r="83" spans="1:19" ht="18" customHeight="1" x14ac:dyDescent="0.15">
      <c r="A83" s="339"/>
      <c r="B83" s="141" t="s">
        <v>14</v>
      </c>
      <c r="C83" s="296">
        <f>日程表作成用!D84</f>
        <v>0</v>
      </c>
      <c r="D83" s="287" t="e">
        <f>LOOKUP($C83,登録順!$A$3:$A$16,登録順!$B$3:$B$16)</f>
        <v>#N/A</v>
      </c>
      <c r="E83" s="41"/>
      <c r="F83" s="31" t="s">
        <v>13</v>
      </c>
      <c r="G83" s="17"/>
      <c r="H83" s="303" t="e">
        <f>LOOKUP($I83,登録順!$A$3:$A$16,登録順!$B$3:$B$16)</f>
        <v>#N/A</v>
      </c>
      <c r="I83" s="313">
        <f>日程表作成用!G84</f>
        <v>0</v>
      </c>
      <c r="J83" s="48">
        <f t="shared" si="12"/>
        <v>0</v>
      </c>
      <c r="K83" s="34">
        <f t="shared" si="13"/>
        <v>0</v>
      </c>
      <c r="L83" s="34">
        <f t="shared" si="14"/>
        <v>0</v>
      </c>
      <c r="M83" s="34">
        <f t="shared" si="15"/>
        <v>0</v>
      </c>
      <c r="N83" s="238"/>
      <c r="O83" s="242"/>
      <c r="P83" s="159"/>
      <c r="Q83" s="163"/>
      <c r="R83" s="159"/>
      <c r="S83" s="133"/>
    </row>
    <row r="84" spans="1:19" ht="18" customHeight="1" x14ac:dyDescent="0.15">
      <c r="A84" s="339"/>
      <c r="B84" s="141" t="s">
        <v>15</v>
      </c>
      <c r="C84" s="296">
        <f>日程表作成用!D85</f>
        <v>11</v>
      </c>
      <c r="D84" s="287" t="str">
        <f>LOOKUP($C84,登録順!$A$3:$A$16,登録順!$B$3:$B$16)</f>
        <v>アニマルズ</v>
      </c>
      <c r="E84" s="41"/>
      <c r="F84" s="31" t="s">
        <v>13</v>
      </c>
      <c r="G84" s="17"/>
      <c r="H84" s="303" t="str">
        <f>LOOKUP($I84,登録順!$A$3:$A$16,登録順!$B$3:$B$16)</f>
        <v>影法師</v>
      </c>
      <c r="I84" s="313">
        <f>日程表作成用!G85</f>
        <v>9</v>
      </c>
      <c r="J84" s="48">
        <f t="shared" si="12"/>
        <v>0</v>
      </c>
      <c r="K84" s="34">
        <f t="shared" si="13"/>
        <v>0</v>
      </c>
      <c r="L84" s="34">
        <f t="shared" si="14"/>
        <v>0</v>
      </c>
      <c r="M84" s="34">
        <f t="shared" si="15"/>
        <v>0</v>
      </c>
      <c r="N84" s="238"/>
      <c r="O84" s="242"/>
      <c r="P84" s="159"/>
      <c r="Q84" s="163"/>
      <c r="R84" s="159"/>
      <c r="S84" s="133"/>
    </row>
    <row r="85" spans="1:19" ht="18" customHeight="1" x14ac:dyDescent="0.15">
      <c r="A85" s="339"/>
      <c r="B85" s="141" t="s">
        <v>16</v>
      </c>
      <c r="C85" s="296">
        <f>日程表作成用!D86</f>
        <v>5</v>
      </c>
      <c r="D85" s="287" t="str">
        <f>LOOKUP($C85,登録順!$A$3:$A$16,登録順!$B$3:$B$16)</f>
        <v>調布イーグルス</v>
      </c>
      <c r="E85" s="41"/>
      <c r="F85" s="31" t="s">
        <v>13</v>
      </c>
      <c r="G85" s="17"/>
      <c r="H85" s="303" t="str">
        <f>LOOKUP($I85,登録順!$A$3:$A$16,登録順!$B$3:$B$16)</f>
        <v>デビルス</v>
      </c>
      <c r="I85" s="313">
        <f>日程表作成用!G86</f>
        <v>1</v>
      </c>
      <c r="J85" s="48">
        <f t="shared" si="12"/>
        <v>0</v>
      </c>
      <c r="K85" s="34">
        <f t="shared" si="13"/>
        <v>0</v>
      </c>
      <c r="L85" s="34">
        <f t="shared" si="14"/>
        <v>0</v>
      </c>
      <c r="M85" s="34">
        <f t="shared" si="15"/>
        <v>0</v>
      </c>
      <c r="N85" s="238"/>
      <c r="O85" s="242"/>
      <c r="P85" s="159"/>
      <c r="Q85" s="163"/>
      <c r="R85" s="159"/>
      <c r="S85" s="133"/>
    </row>
    <row r="86" spans="1:19" ht="18" customHeight="1" x14ac:dyDescent="0.15">
      <c r="A86" s="340"/>
      <c r="B86" s="142" t="s">
        <v>17</v>
      </c>
      <c r="C86" s="297">
        <f>日程表作成用!D87</f>
        <v>3</v>
      </c>
      <c r="D86" s="288" t="str">
        <f>LOOKUP($C86,登録順!$A$3:$A$16,登録順!$B$3:$B$16)</f>
        <v>東京アローズ</v>
      </c>
      <c r="E86" s="43"/>
      <c r="F86" s="32" t="s">
        <v>13</v>
      </c>
      <c r="G86" s="22"/>
      <c r="H86" s="304" t="str">
        <f>LOOKUP($I86,登録順!$A$3:$A$16,登録順!$B$3:$B$16)</f>
        <v>くすのきナインズ</v>
      </c>
      <c r="I86" s="314">
        <f>日程表作成用!G87</f>
        <v>4</v>
      </c>
      <c r="J86" s="49">
        <f t="shared" si="12"/>
        <v>0</v>
      </c>
      <c r="K86" s="50">
        <f t="shared" si="13"/>
        <v>0</v>
      </c>
      <c r="L86" s="50">
        <f t="shared" si="14"/>
        <v>0</v>
      </c>
      <c r="M86" s="50">
        <f t="shared" si="15"/>
        <v>0</v>
      </c>
      <c r="N86" s="238"/>
      <c r="O86" s="243"/>
      <c r="P86" s="160"/>
      <c r="Q86" s="164"/>
      <c r="R86" s="160"/>
      <c r="S86" s="134"/>
    </row>
    <row r="87" spans="1:19" ht="18" customHeight="1" x14ac:dyDescent="0.15">
      <c r="A87" s="334" t="str">
        <f>日程表作成用!B88</f>
        <v>8/9
(日）</v>
      </c>
      <c r="B87" s="144" t="s">
        <v>12</v>
      </c>
      <c r="C87" s="236">
        <f>日程表作成用!D88</f>
        <v>0</v>
      </c>
      <c r="D87" s="235" t="e">
        <f>LOOKUP($C87,登録順!$A$3:$A$16,登録順!$B$3:$B$16)</f>
        <v>#N/A</v>
      </c>
      <c r="E87" s="46"/>
      <c r="F87" s="15" t="s">
        <v>13</v>
      </c>
      <c r="G87" s="14"/>
      <c r="H87" s="307" t="e">
        <f>LOOKUP($I87,登録順!$A$3:$A$16,登録順!$B$3:$B$16)</f>
        <v>#N/A</v>
      </c>
      <c r="I87" s="317">
        <f>日程表作成用!G88</f>
        <v>0</v>
      </c>
      <c r="J87" s="51">
        <f t="shared" si="12"/>
        <v>0</v>
      </c>
      <c r="K87" s="33">
        <f t="shared" si="13"/>
        <v>0</v>
      </c>
      <c r="L87" s="33">
        <f t="shared" si="14"/>
        <v>0</v>
      </c>
      <c r="M87" s="33">
        <f t="shared" si="15"/>
        <v>0</v>
      </c>
      <c r="N87" s="240"/>
      <c r="O87" s="245"/>
      <c r="P87" s="130"/>
      <c r="Q87" s="165"/>
      <c r="R87" s="130"/>
      <c r="S87" s="135"/>
    </row>
    <row r="88" spans="1:19" ht="18" customHeight="1" x14ac:dyDescent="0.15">
      <c r="A88" s="335"/>
      <c r="B88" s="145" t="s">
        <v>14</v>
      </c>
      <c r="C88" s="296">
        <f>日程表作成用!D89</f>
        <v>0</v>
      </c>
      <c r="D88" s="291" t="e">
        <f>LOOKUP($C88,登録順!$A$3:$A$16,登録順!$B$3:$B$16)</f>
        <v>#N/A</v>
      </c>
      <c r="E88" s="47"/>
      <c r="F88" s="20" t="s">
        <v>13</v>
      </c>
      <c r="G88" s="19"/>
      <c r="H88" s="308" t="e">
        <f>LOOKUP($I88,登録順!$A$3:$A$16,登録順!$B$3:$B$16)</f>
        <v>#N/A</v>
      </c>
      <c r="I88" s="313">
        <f>日程表作成用!G89</f>
        <v>0</v>
      </c>
      <c r="J88" s="48">
        <f t="shared" si="12"/>
        <v>0</v>
      </c>
      <c r="K88" s="34">
        <f t="shared" si="13"/>
        <v>0</v>
      </c>
      <c r="L88" s="34">
        <f t="shared" si="14"/>
        <v>0</v>
      </c>
      <c r="M88" s="34">
        <f t="shared" si="15"/>
        <v>0</v>
      </c>
      <c r="N88" s="238"/>
      <c r="O88" s="242"/>
      <c r="P88" s="159"/>
      <c r="Q88" s="163"/>
      <c r="R88" s="159"/>
      <c r="S88" s="133"/>
    </row>
    <row r="89" spans="1:19" ht="18" customHeight="1" x14ac:dyDescent="0.15">
      <c r="A89" s="335"/>
      <c r="B89" s="145" t="s">
        <v>15</v>
      </c>
      <c r="C89" s="296">
        <f>日程表作成用!D90</f>
        <v>8</v>
      </c>
      <c r="D89" s="291" t="str">
        <f>LOOKUP($C89,登録順!$A$3:$A$16,登録順!$B$3:$B$16)</f>
        <v>オジャーズ</v>
      </c>
      <c r="E89" s="47"/>
      <c r="F89" s="20" t="s">
        <v>13</v>
      </c>
      <c r="G89" s="19"/>
      <c r="H89" s="308" t="str">
        <f>LOOKUP($I89,登録順!$A$3:$A$16,登録順!$B$3:$B$16)</f>
        <v>トータース</v>
      </c>
      <c r="I89" s="313">
        <f>日程表作成用!G90</f>
        <v>2</v>
      </c>
      <c r="J89" s="48">
        <f t="shared" si="12"/>
        <v>0</v>
      </c>
      <c r="K89" s="34">
        <f t="shared" si="13"/>
        <v>0</v>
      </c>
      <c r="L89" s="34">
        <f t="shared" si="14"/>
        <v>0</v>
      </c>
      <c r="M89" s="34">
        <f t="shared" si="15"/>
        <v>0</v>
      </c>
      <c r="N89" s="238"/>
      <c r="O89" s="242"/>
      <c r="P89" s="159"/>
      <c r="Q89" s="163"/>
      <c r="R89" s="159"/>
      <c r="S89" s="133"/>
    </row>
    <row r="90" spans="1:19" ht="18" customHeight="1" x14ac:dyDescent="0.15">
      <c r="A90" s="335"/>
      <c r="B90" s="145" t="s">
        <v>16</v>
      </c>
      <c r="C90" s="296">
        <f>日程表作成用!D91</f>
        <v>6</v>
      </c>
      <c r="D90" s="291" t="str">
        <f>LOOKUP($C90,登録順!$A$3:$A$16,登録順!$B$3:$B$16)</f>
        <v>ファイターズ</v>
      </c>
      <c r="E90" s="47"/>
      <c r="F90" s="20" t="s">
        <v>13</v>
      </c>
      <c r="G90" s="19"/>
      <c r="H90" s="308" t="str">
        <f>LOOKUP($I90,登録順!$A$3:$A$16,登録順!$B$3:$B$16)</f>
        <v>調布イーグルス</v>
      </c>
      <c r="I90" s="313">
        <f>日程表作成用!G91</f>
        <v>5</v>
      </c>
      <c r="J90" s="48">
        <f t="shared" si="12"/>
        <v>0</v>
      </c>
      <c r="K90" s="34">
        <f t="shared" si="13"/>
        <v>0</v>
      </c>
      <c r="L90" s="34">
        <f t="shared" si="14"/>
        <v>0</v>
      </c>
      <c r="M90" s="34">
        <f t="shared" si="15"/>
        <v>0</v>
      </c>
      <c r="N90" s="238"/>
      <c r="O90" s="242"/>
      <c r="P90" s="159"/>
      <c r="Q90" s="163"/>
      <c r="R90" s="159"/>
      <c r="S90" s="133"/>
    </row>
    <row r="91" spans="1:19" ht="18" customHeight="1" x14ac:dyDescent="0.15">
      <c r="A91" s="336"/>
      <c r="B91" s="146" t="s">
        <v>17</v>
      </c>
      <c r="C91" s="297">
        <f>日程表作成用!D92</f>
        <v>11</v>
      </c>
      <c r="D91" s="288" t="str">
        <f>LOOKUP($C91,登録順!$A$3:$A$16,登録順!$B$3:$B$16)</f>
        <v>アニマルズ</v>
      </c>
      <c r="E91" s="43"/>
      <c r="F91" s="32" t="s">
        <v>13</v>
      </c>
      <c r="G91" s="22"/>
      <c r="H91" s="304" t="str">
        <f>LOOKUP($I91,登録順!$A$3:$A$16,登録順!$B$3:$B$16)</f>
        <v>東京アローズ</v>
      </c>
      <c r="I91" s="314">
        <f>日程表作成用!G92</f>
        <v>3</v>
      </c>
      <c r="J91" s="49">
        <f t="shared" si="12"/>
        <v>0</v>
      </c>
      <c r="K91" s="50">
        <f t="shared" si="13"/>
        <v>0</v>
      </c>
      <c r="L91" s="50">
        <f t="shared" si="14"/>
        <v>0</v>
      </c>
      <c r="M91" s="50">
        <f t="shared" si="15"/>
        <v>0</v>
      </c>
      <c r="N91" s="239"/>
      <c r="O91" s="243"/>
      <c r="P91" s="160"/>
      <c r="Q91" s="164"/>
      <c r="R91" s="160"/>
      <c r="S91" s="134"/>
    </row>
    <row r="92" spans="1:19" ht="18" customHeight="1" x14ac:dyDescent="0.15">
      <c r="A92" s="341" t="str">
        <f>日程表作成用!B93</f>
        <v>8/30
(日）</v>
      </c>
      <c r="B92" s="190" t="s">
        <v>12</v>
      </c>
      <c r="C92" s="298">
        <f>日程表作成用!D93</f>
        <v>0</v>
      </c>
      <c r="D92" s="289" t="e">
        <f>LOOKUP($C92,登録順!$A$3:$A$16,登録順!$B$3:$B$16)</f>
        <v>#N/A</v>
      </c>
      <c r="E92" s="173"/>
      <c r="F92" s="174" t="s">
        <v>13</v>
      </c>
      <c r="G92" s="175"/>
      <c r="H92" s="305" t="e">
        <f>LOOKUP($I92,登録順!$A$3:$A$16,登録順!$B$3:$B$16)</f>
        <v>#N/A</v>
      </c>
      <c r="I92" s="315">
        <f>日程表作成用!G93</f>
        <v>0</v>
      </c>
      <c r="J92" s="176">
        <f t="shared" si="12"/>
        <v>0</v>
      </c>
      <c r="K92" s="177">
        <f t="shared" si="13"/>
        <v>0</v>
      </c>
      <c r="L92" s="177">
        <f t="shared" si="14"/>
        <v>0</v>
      </c>
      <c r="M92" s="177">
        <f t="shared" si="15"/>
        <v>0</v>
      </c>
      <c r="N92" s="240"/>
      <c r="O92" s="245"/>
      <c r="P92" s="178"/>
      <c r="Q92" s="179"/>
      <c r="R92" s="178"/>
      <c r="S92" s="180"/>
    </row>
    <row r="93" spans="1:19" ht="18" customHeight="1" x14ac:dyDescent="0.15">
      <c r="A93" s="339"/>
      <c r="B93" s="141" t="s">
        <v>14</v>
      </c>
      <c r="C93" s="296">
        <f>日程表作成用!D94</f>
        <v>0</v>
      </c>
      <c r="D93" s="287" t="e">
        <f>LOOKUP($C93,登録順!$A$3:$A$16,登録順!$B$3:$B$16)</f>
        <v>#N/A</v>
      </c>
      <c r="E93" s="41"/>
      <c r="F93" s="31" t="s">
        <v>13</v>
      </c>
      <c r="G93" s="17"/>
      <c r="H93" s="303" t="e">
        <f>LOOKUP($I93,登録順!$A$3:$A$16,登録順!$B$3:$B$16)</f>
        <v>#N/A</v>
      </c>
      <c r="I93" s="313">
        <f>日程表作成用!G94</f>
        <v>0</v>
      </c>
      <c r="J93" s="48">
        <f t="shared" si="12"/>
        <v>0</v>
      </c>
      <c r="K93" s="34">
        <f t="shared" si="13"/>
        <v>0</v>
      </c>
      <c r="L93" s="34">
        <f t="shared" si="14"/>
        <v>0</v>
      </c>
      <c r="M93" s="34">
        <f t="shared" si="15"/>
        <v>0</v>
      </c>
      <c r="N93" s="238"/>
      <c r="O93" s="242"/>
      <c r="P93" s="159"/>
      <c r="Q93" s="163"/>
      <c r="R93" s="159"/>
      <c r="S93" s="133"/>
    </row>
    <row r="94" spans="1:19" ht="18" customHeight="1" x14ac:dyDescent="0.15">
      <c r="A94" s="339"/>
      <c r="B94" s="141" t="s">
        <v>15</v>
      </c>
      <c r="C94" s="296">
        <f>日程表作成用!D95</f>
        <v>1</v>
      </c>
      <c r="D94" s="287" t="str">
        <f>LOOKUP($C94,登録順!$A$3:$A$16,登録順!$B$3:$B$16)</f>
        <v>デビルス</v>
      </c>
      <c r="E94" s="41"/>
      <c r="F94" s="31" t="s">
        <v>13</v>
      </c>
      <c r="G94" s="17"/>
      <c r="H94" s="303" t="str">
        <f>LOOKUP($I94,登録順!$A$3:$A$16,登録順!$B$3:$B$16)</f>
        <v>くすのきナインズ</v>
      </c>
      <c r="I94" s="313">
        <f>日程表作成用!G95</f>
        <v>4</v>
      </c>
      <c r="J94" s="48">
        <f t="shared" si="12"/>
        <v>0</v>
      </c>
      <c r="K94" s="34">
        <f t="shared" si="13"/>
        <v>0</v>
      </c>
      <c r="L94" s="34">
        <f t="shared" si="14"/>
        <v>0</v>
      </c>
      <c r="M94" s="34">
        <f t="shared" si="15"/>
        <v>0</v>
      </c>
      <c r="N94" s="238">
        <v>46117</v>
      </c>
      <c r="O94" s="242" t="s">
        <v>85</v>
      </c>
      <c r="P94" s="159"/>
      <c r="Q94" s="163"/>
      <c r="R94" s="159"/>
      <c r="S94" s="133"/>
    </row>
    <row r="95" spans="1:19" ht="18" customHeight="1" x14ac:dyDescent="0.15">
      <c r="A95" s="339"/>
      <c r="B95" s="141" t="s">
        <v>16</v>
      </c>
      <c r="C95" s="296">
        <f>日程表作成用!D96</f>
        <v>8</v>
      </c>
      <c r="D95" s="287" t="str">
        <f>LOOKUP($C95,登録順!$A$3:$A$16,登録順!$B$3:$B$16)</f>
        <v>オジャーズ</v>
      </c>
      <c r="E95" s="41"/>
      <c r="F95" s="31" t="s">
        <v>13</v>
      </c>
      <c r="G95" s="17"/>
      <c r="H95" s="303" t="str">
        <f>LOOKUP($I95,登録順!$A$3:$A$16,登録順!$B$3:$B$16)</f>
        <v>ＫＡＮＥＫＯ</v>
      </c>
      <c r="I95" s="313">
        <f>日程表作成用!G96</f>
        <v>10</v>
      </c>
      <c r="J95" s="48">
        <f t="shared" si="12"/>
        <v>0</v>
      </c>
      <c r="K95" s="34">
        <f t="shared" si="13"/>
        <v>0</v>
      </c>
      <c r="L95" s="34">
        <f t="shared" si="14"/>
        <v>0</v>
      </c>
      <c r="M95" s="34">
        <f t="shared" si="15"/>
        <v>0</v>
      </c>
      <c r="N95" s="238">
        <v>46117</v>
      </c>
      <c r="O95" s="242" t="s">
        <v>85</v>
      </c>
      <c r="P95" s="159"/>
      <c r="Q95" s="163"/>
      <c r="R95" s="159"/>
      <c r="S95" s="133"/>
    </row>
    <row r="96" spans="1:19" ht="18" customHeight="1" thickBot="1" x14ac:dyDescent="0.2">
      <c r="A96" s="342"/>
      <c r="B96" s="197" t="s">
        <v>17</v>
      </c>
      <c r="C96" s="299">
        <f>日程表作成用!D97</f>
        <v>2</v>
      </c>
      <c r="D96" s="290" t="str">
        <f>LOOKUP($C96,登録順!$A$3:$A$16,登録順!$B$3:$B$16)</f>
        <v>トータース</v>
      </c>
      <c r="E96" s="182"/>
      <c r="F96" s="183" t="s">
        <v>13</v>
      </c>
      <c r="G96" s="184"/>
      <c r="H96" s="306" t="str">
        <f>LOOKUP($I96,登録順!$A$3:$A$16,登録順!$B$3:$B$16)</f>
        <v>ファイターズ</v>
      </c>
      <c r="I96" s="316">
        <f>日程表作成用!G97</f>
        <v>6</v>
      </c>
      <c r="J96" s="185">
        <f t="shared" si="12"/>
        <v>0</v>
      </c>
      <c r="K96" s="186">
        <f t="shared" si="13"/>
        <v>0</v>
      </c>
      <c r="L96" s="186">
        <f t="shared" si="14"/>
        <v>0</v>
      </c>
      <c r="M96" s="186">
        <f t="shared" si="15"/>
        <v>0</v>
      </c>
      <c r="N96" s="319">
        <v>46117</v>
      </c>
      <c r="O96" s="320" t="s">
        <v>85</v>
      </c>
      <c r="P96" s="187"/>
      <c r="Q96" s="188"/>
      <c r="R96" s="187"/>
      <c r="S96" s="189"/>
    </row>
    <row r="97" spans="1:19" ht="18" customHeight="1" x14ac:dyDescent="0.15">
      <c r="A97" s="343" t="str">
        <f>日程表作成用!B98</f>
        <v>9/6
(日）</v>
      </c>
      <c r="B97" s="328" t="s">
        <v>12</v>
      </c>
      <c r="C97" s="295">
        <f>日程表作成用!D98</f>
        <v>0</v>
      </c>
      <c r="D97" s="286" t="e">
        <f>LOOKUP($C97,登録順!$A$3:$A$16,登録順!$B$3:$B$16)</f>
        <v>#N/A</v>
      </c>
      <c r="E97" s="70"/>
      <c r="F97" s="30" t="s">
        <v>13</v>
      </c>
      <c r="G97" s="29"/>
      <c r="H97" s="302" t="e">
        <f>LOOKUP($I97,登録順!$A$3:$A$16,登録順!$B$3:$B$16)</f>
        <v>#N/A</v>
      </c>
      <c r="I97" s="312">
        <f>日程表作成用!G98</f>
        <v>0</v>
      </c>
      <c r="J97" s="329">
        <f t="shared" si="12"/>
        <v>0</v>
      </c>
      <c r="K97" s="330">
        <f t="shared" si="13"/>
        <v>0</v>
      </c>
      <c r="L97" s="330">
        <f t="shared" si="14"/>
        <v>0</v>
      </c>
      <c r="M97" s="330">
        <f t="shared" si="15"/>
        <v>0</v>
      </c>
      <c r="N97" s="237"/>
      <c r="O97" s="241"/>
      <c r="P97" s="331"/>
      <c r="Q97" s="332"/>
      <c r="R97" s="331"/>
      <c r="S97" s="333"/>
    </row>
    <row r="98" spans="1:19" ht="18" customHeight="1" x14ac:dyDescent="0.15">
      <c r="A98" s="335"/>
      <c r="B98" s="145" t="s">
        <v>14</v>
      </c>
      <c r="C98" s="296">
        <f>日程表作成用!D99</f>
        <v>0</v>
      </c>
      <c r="D98" s="287" t="e">
        <f>LOOKUP($C98,登録順!$A$3:$A$16,登録順!$B$3:$B$16)</f>
        <v>#N/A</v>
      </c>
      <c r="E98" s="41"/>
      <c r="F98" s="31" t="s">
        <v>13</v>
      </c>
      <c r="G98" s="17"/>
      <c r="H98" s="303" t="e">
        <f>LOOKUP($I98,登録順!$A$3:$A$16,登録順!$B$3:$B$16)</f>
        <v>#N/A</v>
      </c>
      <c r="I98" s="313">
        <f>日程表作成用!G99</f>
        <v>0</v>
      </c>
      <c r="J98" s="149">
        <f t="shared" si="12"/>
        <v>0</v>
      </c>
      <c r="K98" s="150">
        <f t="shared" si="13"/>
        <v>0</v>
      </c>
      <c r="L98" s="150">
        <f t="shared" si="14"/>
        <v>0</v>
      </c>
      <c r="M98" s="150">
        <f t="shared" si="15"/>
        <v>0</v>
      </c>
      <c r="N98" s="238"/>
      <c r="O98" s="242"/>
      <c r="P98" s="153"/>
      <c r="Q98" s="167"/>
      <c r="R98" s="153"/>
      <c r="S98" s="137"/>
    </row>
    <row r="99" spans="1:19" ht="18" customHeight="1" x14ac:dyDescent="0.15">
      <c r="A99" s="335"/>
      <c r="B99" s="145" t="s">
        <v>15</v>
      </c>
      <c r="C99" s="296">
        <f>日程表作成用!D100</f>
        <v>9</v>
      </c>
      <c r="D99" s="287" t="str">
        <f>LOOKUP($C99,登録順!$A$3:$A$16,登録順!$B$3:$B$16)</f>
        <v>影法師</v>
      </c>
      <c r="E99" s="41"/>
      <c r="F99" s="31" t="s">
        <v>13</v>
      </c>
      <c r="G99" s="17"/>
      <c r="H99" s="303" t="str">
        <f>LOOKUP($I99,登録順!$A$3:$A$16,登録順!$B$3:$B$16)</f>
        <v>ＫＡＮＥＫＯ</v>
      </c>
      <c r="I99" s="313">
        <f>日程表作成用!G100</f>
        <v>10</v>
      </c>
      <c r="J99" s="149">
        <f t="shared" si="12"/>
        <v>0</v>
      </c>
      <c r="K99" s="150">
        <f t="shared" si="13"/>
        <v>0</v>
      </c>
      <c r="L99" s="150">
        <f t="shared" si="14"/>
        <v>0</v>
      </c>
      <c r="M99" s="150">
        <f t="shared" si="15"/>
        <v>0</v>
      </c>
      <c r="N99" s="238">
        <v>46243</v>
      </c>
      <c r="O99" s="242" t="s">
        <v>86</v>
      </c>
      <c r="P99" s="153"/>
      <c r="Q99" s="167"/>
      <c r="R99" s="153"/>
      <c r="S99" s="137"/>
    </row>
    <row r="100" spans="1:19" ht="18" customHeight="1" x14ac:dyDescent="0.15">
      <c r="A100" s="335"/>
      <c r="B100" s="145" t="s">
        <v>16</v>
      </c>
      <c r="C100" s="296">
        <f>日程表作成用!D101</f>
        <v>0</v>
      </c>
      <c r="D100" s="287" t="e">
        <f>LOOKUP($C100,登録順!$A$3:$A$16,登録順!$B$3:$B$16)</f>
        <v>#N/A</v>
      </c>
      <c r="E100" s="41"/>
      <c r="F100" s="31" t="s">
        <v>13</v>
      </c>
      <c r="G100" s="17"/>
      <c r="H100" s="303" t="e">
        <f>LOOKUP($I100,登録順!$A$3:$A$16,登録順!$B$3:$B$16)</f>
        <v>#N/A</v>
      </c>
      <c r="I100" s="313">
        <f>日程表作成用!G101</f>
        <v>0</v>
      </c>
      <c r="J100" s="149">
        <f t="shared" si="12"/>
        <v>0</v>
      </c>
      <c r="K100" s="150">
        <f t="shared" si="13"/>
        <v>0</v>
      </c>
      <c r="L100" s="150">
        <f t="shared" si="14"/>
        <v>0</v>
      </c>
      <c r="M100" s="150">
        <f t="shared" si="15"/>
        <v>0</v>
      </c>
      <c r="N100" s="238"/>
      <c r="O100" s="242"/>
      <c r="P100" s="153"/>
      <c r="Q100" s="167"/>
      <c r="R100" s="153"/>
      <c r="S100" s="137"/>
    </row>
    <row r="101" spans="1:19" ht="18" customHeight="1" x14ac:dyDescent="0.15">
      <c r="A101" s="336"/>
      <c r="B101" s="146" t="s">
        <v>17</v>
      </c>
      <c r="C101" s="297">
        <f>日程表作成用!D102</f>
        <v>0</v>
      </c>
      <c r="D101" s="288" t="e">
        <f>LOOKUP($C101,登録順!$A$3:$A$16,登録順!$B$3:$B$16)</f>
        <v>#N/A</v>
      </c>
      <c r="E101" s="43"/>
      <c r="F101" s="32" t="s">
        <v>13</v>
      </c>
      <c r="G101" s="22"/>
      <c r="H101" s="304" t="e">
        <f>LOOKUP($I101,登録順!$A$3:$A$16,登録順!$B$3:$B$16)</f>
        <v>#N/A</v>
      </c>
      <c r="I101" s="314">
        <f>日程表作成用!G102</f>
        <v>0</v>
      </c>
      <c r="J101" s="151">
        <f t="shared" si="12"/>
        <v>0</v>
      </c>
      <c r="K101" s="152">
        <f t="shared" si="13"/>
        <v>0</v>
      </c>
      <c r="L101" s="152">
        <f t="shared" si="14"/>
        <v>0</v>
      </c>
      <c r="M101" s="152">
        <f t="shared" si="15"/>
        <v>0</v>
      </c>
      <c r="N101" s="239"/>
      <c r="O101" s="243"/>
      <c r="P101" s="168"/>
      <c r="Q101" s="169"/>
      <c r="R101" s="168"/>
      <c r="S101" s="138"/>
    </row>
    <row r="102" spans="1:19" ht="18" customHeight="1" x14ac:dyDescent="0.15">
      <c r="A102" s="334" t="str">
        <f>日程表作成用!B103</f>
        <v>9/13
(日）</v>
      </c>
      <c r="B102" s="144" t="s">
        <v>12</v>
      </c>
      <c r="C102" s="236">
        <f>日程表作成用!D103</f>
        <v>0</v>
      </c>
      <c r="D102" s="293" t="e">
        <f>LOOKUP($C102,登録順!$A$3:$A$16,登録順!$B$3:$B$16)</f>
        <v>#N/A</v>
      </c>
      <c r="E102" s="45"/>
      <c r="F102" s="35" t="s">
        <v>13</v>
      </c>
      <c r="G102" s="12"/>
      <c r="H102" s="310" t="e">
        <f>LOOKUP($I102,登録順!$A$3:$A$16,登録順!$B$3:$B$16)</f>
        <v>#N/A</v>
      </c>
      <c r="I102" s="317">
        <f>日程表作成用!G103</f>
        <v>0</v>
      </c>
      <c r="J102" s="147">
        <f t="shared" si="12"/>
        <v>0</v>
      </c>
      <c r="K102" s="148">
        <f t="shared" si="13"/>
        <v>0</v>
      </c>
      <c r="L102" s="148">
        <f t="shared" si="14"/>
        <v>0</v>
      </c>
      <c r="M102" s="148">
        <f t="shared" si="15"/>
        <v>0</v>
      </c>
      <c r="N102" s="240"/>
      <c r="O102" s="245"/>
      <c r="P102" s="131"/>
      <c r="Q102" s="166"/>
      <c r="R102" s="131"/>
      <c r="S102" s="136"/>
    </row>
    <row r="103" spans="1:19" ht="18" customHeight="1" x14ac:dyDescent="0.15">
      <c r="A103" s="335"/>
      <c r="B103" s="145" t="s">
        <v>14</v>
      </c>
      <c r="C103" s="296">
        <f>日程表作成用!D104</f>
        <v>0</v>
      </c>
      <c r="D103" s="287" t="e">
        <f>LOOKUP($C103,登録順!$A$3:$A$16,登録順!$B$3:$B$16)</f>
        <v>#N/A</v>
      </c>
      <c r="E103" s="41"/>
      <c r="F103" s="31" t="s">
        <v>13</v>
      </c>
      <c r="G103" s="17"/>
      <c r="H103" s="303" t="e">
        <f>LOOKUP($I103,登録順!$A$3:$A$16,登録順!$B$3:$B$16)</f>
        <v>#N/A</v>
      </c>
      <c r="I103" s="313">
        <f>日程表作成用!G104</f>
        <v>0</v>
      </c>
      <c r="J103" s="149">
        <f t="shared" si="12"/>
        <v>0</v>
      </c>
      <c r="K103" s="150">
        <f t="shared" si="13"/>
        <v>0</v>
      </c>
      <c r="L103" s="150">
        <f t="shared" si="14"/>
        <v>0</v>
      </c>
      <c r="M103" s="150">
        <f t="shared" si="15"/>
        <v>0</v>
      </c>
      <c r="N103" s="238"/>
      <c r="O103" s="242"/>
      <c r="P103" s="153"/>
      <c r="Q103" s="167"/>
      <c r="R103" s="153"/>
      <c r="S103" s="137"/>
    </row>
    <row r="104" spans="1:19" ht="18" customHeight="1" x14ac:dyDescent="0.15">
      <c r="A104" s="335"/>
      <c r="B104" s="145" t="s">
        <v>15</v>
      </c>
      <c r="C104" s="296">
        <f>日程表作成用!D105</f>
        <v>0</v>
      </c>
      <c r="D104" s="287" t="e">
        <f>LOOKUP($C104,登録順!$A$3:$A$16,登録順!$B$3:$B$16)</f>
        <v>#N/A</v>
      </c>
      <c r="E104" s="41"/>
      <c r="F104" s="31" t="s">
        <v>13</v>
      </c>
      <c r="G104" s="17"/>
      <c r="H104" s="303" t="e">
        <f>LOOKUP($I104,登録順!$A$3:$A$16,登録順!$B$3:$B$16)</f>
        <v>#N/A</v>
      </c>
      <c r="I104" s="313">
        <f>日程表作成用!G105</f>
        <v>0</v>
      </c>
      <c r="J104" s="149">
        <f t="shared" si="12"/>
        <v>0</v>
      </c>
      <c r="K104" s="150">
        <f t="shared" si="13"/>
        <v>0</v>
      </c>
      <c r="L104" s="150">
        <f t="shared" si="14"/>
        <v>0</v>
      </c>
      <c r="M104" s="150">
        <f t="shared" si="15"/>
        <v>0</v>
      </c>
      <c r="N104" s="238"/>
      <c r="O104" s="242"/>
      <c r="P104" s="159"/>
      <c r="Q104" s="167"/>
      <c r="R104" s="153"/>
      <c r="S104" s="137"/>
    </row>
    <row r="105" spans="1:19" ht="18" customHeight="1" x14ac:dyDescent="0.15">
      <c r="A105" s="335"/>
      <c r="B105" s="145" t="s">
        <v>16</v>
      </c>
      <c r="C105" s="296">
        <f>日程表作成用!D106</f>
        <v>0</v>
      </c>
      <c r="D105" s="287" t="e">
        <f>LOOKUP($C105,登録順!$A$3:$A$16,登録順!$B$3:$B$16)</f>
        <v>#N/A</v>
      </c>
      <c r="E105" s="41"/>
      <c r="F105" s="31" t="s">
        <v>13</v>
      </c>
      <c r="G105" s="17"/>
      <c r="H105" s="303" t="e">
        <f>LOOKUP($I105,登録順!$A$3:$A$16,登録順!$B$3:$B$16)</f>
        <v>#N/A</v>
      </c>
      <c r="I105" s="313">
        <f>日程表作成用!G106</f>
        <v>0</v>
      </c>
      <c r="J105" s="149">
        <f t="shared" si="12"/>
        <v>0</v>
      </c>
      <c r="K105" s="150">
        <f t="shared" si="13"/>
        <v>0</v>
      </c>
      <c r="L105" s="150">
        <f t="shared" si="14"/>
        <v>0</v>
      </c>
      <c r="M105" s="150">
        <f t="shared" si="15"/>
        <v>0</v>
      </c>
      <c r="N105" s="238"/>
      <c r="O105" s="242"/>
      <c r="P105" s="265"/>
      <c r="Q105" s="167"/>
      <c r="R105" s="153"/>
      <c r="S105" s="137"/>
    </row>
    <row r="106" spans="1:19" ht="18" customHeight="1" x14ac:dyDescent="0.15">
      <c r="A106" s="336"/>
      <c r="B106" s="146" t="s">
        <v>17</v>
      </c>
      <c r="C106" s="297">
        <f>日程表作成用!D107</f>
        <v>0</v>
      </c>
      <c r="D106" s="288" t="e">
        <f>LOOKUP($C106,登録順!$A$3:$A$16,登録順!$B$3:$B$16)</f>
        <v>#N/A</v>
      </c>
      <c r="E106" s="43"/>
      <c r="F106" s="32" t="s">
        <v>13</v>
      </c>
      <c r="G106" s="22"/>
      <c r="H106" s="304" t="e">
        <f>LOOKUP($I106,登録順!$A$3:$A$16,登録順!$B$3:$B$16)</f>
        <v>#N/A</v>
      </c>
      <c r="I106" s="314">
        <f>日程表作成用!G107</f>
        <v>0</v>
      </c>
      <c r="J106" s="151">
        <f t="shared" si="12"/>
        <v>0</v>
      </c>
      <c r="K106" s="152">
        <f t="shared" si="13"/>
        <v>0</v>
      </c>
      <c r="L106" s="152">
        <f t="shared" si="14"/>
        <v>0</v>
      </c>
      <c r="M106" s="152">
        <f t="shared" si="15"/>
        <v>0</v>
      </c>
      <c r="N106" s="239"/>
      <c r="O106" s="243"/>
      <c r="P106" s="168"/>
      <c r="Q106" s="169"/>
      <c r="R106" s="168"/>
      <c r="S106" s="138"/>
    </row>
    <row r="107" spans="1:19" ht="18" customHeight="1" x14ac:dyDescent="0.15">
      <c r="A107" s="344" t="str">
        <f>日程表作成用!B108</f>
        <v>9/20
(日）</v>
      </c>
      <c r="B107" s="190" t="s">
        <v>12</v>
      </c>
      <c r="C107" s="298">
        <f>日程表作成用!D108</f>
        <v>0</v>
      </c>
      <c r="D107" s="289" t="e">
        <f>LOOKUP($C107,登録順!$A$3:$A$16,登録順!$B$3:$B$16)</f>
        <v>#N/A</v>
      </c>
      <c r="E107" s="173"/>
      <c r="F107" s="174" t="s">
        <v>13</v>
      </c>
      <c r="G107" s="175"/>
      <c r="H107" s="305" t="e">
        <f>LOOKUP($I107,登録順!$A$3:$A$16,登録順!$B$3:$B$16)</f>
        <v>#N/A</v>
      </c>
      <c r="I107" s="315">
        <f>日程表作成用!G108</f>
        <v>0</v>
      </c>
      <c r="J107" s="201">
        <f t="shared" ref="J107:J141" si="16">IF($E107&gt;$G107,$C107,IF($E107&lt;$G107,$I107,0))</f>
        <v>0</v>
      </c>
      <c r="K107" s="202">
        <f t="shared" ref="K107:K141" si="17">IF($E107&lt;$G107,$C107,IF($E107&gt;$G107,$I107,0))</f>
        <v>0</v>
      </c>
      <c r="L107" s="202">
        <f t="shared" ref="L107:L141" si="18">IF($E107=$G107,IF($E107="",0,$C107),0)</f>
        <v>0</v>
      </c>
      <c r="M107" s="202">
        <f t="shared" ref="M107:M141" si="19">IF($E107=$G107,IF($G107="",0,$I107),0)</f>
        <v>0</v>
      </c>
      <c r="N107" s="261"/>
      <c r="O107" s="244"/>
      <c r="P107" s="194"/>
      <c r="Q107" s="195"/>
      <c r="R107" s="194"/>
      <c r="S107" s="196"/>
    </row>
    <row r="108" spans="1:19" ht="18" customHeight="1" x14ac:dyDescent="0.15">
      <c r="A108" s="335"/>
      <c r="B108" s="145" t="s">
        <v>14</v>
      </c>
      <c r="C108" s="296">
        <f>日程表作成用!D109</f>
        <v>0</v>
      </c>
      <c r="D108" s="287" t="e">
        <f>LOOKUP($C108,登録順!$A$3:$A$16,登録順!$B$3:$B$16)</f>
        <v>#N/A</v>
      </c>
      <c r="E108" s="41"/>
      <c r="F108" s="31" t="s">
        <v>13</v>
      </c>
      <c r="G108" s="17"/>
      <c r="H108" s="303" t="e">
        <f>LOOKUP($I108,登録順!$A$3:$A$16,登録順!$B$3:$B$16)</f>
        <v>#N/A</v>
      </c>
      <c r="I108" s="313">
        <f>日程表作成用!G109</f>
        <v>0</v>
      </c>
      <c r="J108" s="149">
        <f t="shared" si="16"/>
        <v>0</v>
      </c>
      <c r="K108" s="150">
        <f t="shared" si="17"/>
        <v>0</v>
      </c>
      <c r="L108" s="150">
        <f t="shared" si="18"/>
        <v>0</v>
      </c>
      <c r="M108" s="150">
        <f t="shared" si="19"/>
        <v>0</v>
      </c>
      <c r="N108" s="238"/>
      <c r="O108" s="242"/>
      <c r="P108" s="153"/>
      <c r="Q108" s="167"/>
      <c r="R108" s="153"/>
      <c r="S108" s="137"/>
    </row>
    <row r="109" spans="1:19" ht="18" customHeight="1" x14ac:dyDescent="0.15">
      <c r="A109" s="335"/>
      <c r="B109" s="145" t="s">
        <v>15</v>
      </c>
      <c r="C109" s="296">
        <f>日程表作成用!D110</f>
        <v>0</v>
      </c>
      <c r="D109" s="287" t="e">
        <f>LOOKUP($C109,登録順!$A$3:$A$16,登録順!$B$3:$B$16)</f>
        <v>#N/A</v>
      </c>
      <c r="E109" s="41"/>
      <c r="F109" s="31" t="s">
        <v>13</v>
      </c>
      <c r="G109" s="17"/>
      <c r="H109" s="303" t="e">
        <f>LOOKUP($I109,登録順!$A$3:$A$16,登録順!$B$3:$B$16)</f>
        <v>#N/A</v>
      </c>
      <c r="I109" s="313">
        <f>日程表作成用!G110</f>
        <v>0</v>
      </c>
      <c r="J109" s="149">
        <f t="shared" si="16"/>
        <v>0</v>
      </c>
      <c r="K109" s="150">
        <f t="shared" si="17"/>
        <v>0</v>
      </c>
      <c r="L109" s="150">
        <f t="shared" si="18"/>
        <v>0</v>
      </c>
      <c r="M109" s="150">
        <f t="shared" si="19"/>
        <v>0</v>
      </c>
      <c r="N109" s="238"/>
      <c r="O109" s="242"/>
      <c r="P109" s="153"/>
      <c r="Q109" s="167"/>
      <c r="R109" s="153"/>
      <c r="S109" s="137"/>
    </row>
    <row r="110" spans="1:19" ht="18" customHeight="1" x14ac:dyDescent="0.15">
      <c r="A110" s="335"/>
      <c r="B110" s="145" t="s">
        <v>16</v>
      </c>
      <c r="C110" s="296">
        <f>日程表作成用!D111</f>
        <v>0</v>
      </c>
      <c r="D110" s="287" t="e">
        <f>LOOKUP($C110,登録順!$A$3:$A$16,登録順!$B$3:$B$16)</f>
        <v>#N/A</v>
      </c>
      <c r="E110" s="41"/>
      <c r="F110" s="31" t="s">
        <v>13</v>
      </c>
      <c r="G110" s="17"/>
      <c r="H110" s="303" t="e">
        <f>LOOKUP($I110,登録順!$A$3:$A$16,登録順!$B$3:$B$16)</f>
        <v>#N/A</v>
      </c>
      <c r="I110" s="313">
        <f>日程表作成用!G111</f>
        <v>0</v>
      </c>
      <c r="J110" s="149">
        <f t="shared" si="16"/>
        <v>0</v>
      </c>
      <c r="K110" s="150">
        <f t="shared" si="17"/>
        <v>0</v>
      </c>
      <c r="L110" s="150">
        <f t="shared" si="18"/>
        <v>0</v>
      </c>
      <c r="M110" s="150">
        <f t="shared" si="19"/>
        <v>0</v>
      </c>
      <c r="N110" s="238"/>
      <c r="O110" s="242"/>
      <c r="P110" s="153"/>
      <c r="Q110" s="167"/>
      <c r="R110" s="153"/>
      <c r="S110" s="137"/>
    </row>
    <row r="111" spans="1:19" ht="18" customHeight="1" x14ac:dyDescent="0.15">
      <c r="A111" s="345"/>
      <c r="B111" s="181" t="s">
        <v>17</v>
      </c>
      <c r="C111" s="299">
        <f>日程表作成用!D112</f>
        <v>0</v>
      </c>
      <c r="D111" s="290" t="e">
        <f>LOOKUP($C111,登録順!$A$3:$A$16,登録順!$B$3:$B$16)</f>
        <v>#N/A</v>
      </c>
      <c r="E111" s="182"/>
      <c r="F111" s="183" t="s">
        <v>13</v>
      </c>
      <c r="G111" s="184"/>
      <c r="H111" s="306" t="e">
        <f>LOOKUP($I111,登録順!$A$3:$A$16,登録順!$B$3:$B$16)</f>
        <v>#N/A</v>
      </c>
      <c r="I111" s="316">
        <f>日程表作成用!G112</f>
        <v>0</v>
      </c>
      <c r="J111" s="204">
        <f t="shared" si="16"/>
        <v>0</v>
      </c>
      <c r="K111" s="205">
        <f t="shared" si="17"/>
        <v>0</v>
      </c>
      <c r="L111" s="205">
        <f t="shared" si="18"/>
        <v>0</v>
      </c>
      <c r="M111" s="205">
        <f t="shared" si="19"/>
        <v>0</v>
      </c>
      <c r="N111" s="319"/>
      <c r="O111" s="320"/>
      <c r="P111" s="198"/>
      <c r="Q111" s="199"/>
      <c r="R111" s="198"/>
      <c r="S111" s="200"/>
    </row>
    <row r="112" spans="1:19" ht="18" customHeight="1" x14ac:dyDescent="0.15">
      <c r="A112" s="334" t="str">
        <f>日程表作成用!B113</f>
        <v>9/27
(日）</v>
      </c>
      <c r="B112" s="144" t="s">
        <v>12</v>
      </c>
      <c r="C112" s="236">
        <f>日程表作成用!D113</f>
        <v>0</v>
      </c>
      <c r="D112" s="293" t="e">
        <f>LOOKUP($C112,登録順!$A$3:$A$16,登録順!$B$3:$B$16)</f>
        <v>#N/A</v>
      </c>
      <c r="E112" s="45"/>
      <c r="F112" s="35" t="s">
        <v>13</v>
      </c>
      <c r="G112" s="12"/>
      <c r="H112" s="310" t="e">
        <f>LOOKUP($I112,登録順!$A$3:$A$16,登録順!$B$3:$B$16)</f>
        <v>#N/A</v>
      </c>
      <c r="I112" s="317">
        <f>日程表作成用!G113</f>
        <v>0</v>
      </c>
      <c r="J112" s="147">
        <f t="shared" si="16"/>
        <v>0</v>
      </c>
      <c r="K112" s="148">
        <f t="shared" si="17"/>
        <v>0</v>
      </c>
      <c r="L112" s="148">
        <f t="shared" si="18"/>
        <v>0</v>
      </c>
      <c r="M112" s="148">
        <f t="shared" si="19"/>
        <v>0</v>
      </c>
      <c r="N112" s="240"/>
      <c r="O112" s="245"/>
      <c r="P112" s="131"/>
      <c r="Q112" s="166"/>
      <c r="R112" s="131"/>
      <c r="S112" s="136"/>
    </row>
    <row r="113" spans="1:19" ht="18" customHeight="1" x14ac:dyDescent="0.15">
      <c r="A113" s="335"/>
      <c r="B113" s="145" t="s">
        <v>14</v>
      </c>
      <c r="C113" s="296">
        <f>日程表作成用!D114</f>
        <v>0</v>
      </c>
      <c r="D113" s="287" t="e">
        <f>LOOKUP($C113,登録順!$A$3:$A$16,登録順!$B$3:$B$16)</f>
        <v>#N/A</v>
      </c>
      <c r="E113" s="41"/>
      <c r="F113" s="31" t="s">
        <v>13</v>
      </c>
      <c r="G113" s="17"/>
      <c r="H113" s="303" t="e">
        <f>LOOKUP($I113,登録順!$A$3:$A$16,登録順!$B$3:$B$16)</f>
        <v>#N/A</v>
      </c>
      <c r="I113" s="313">
        <f>日程表作成用!G114</f>
        <v>0</v>
      </c>
      <c r="J113" s="149">
        <f t="shared" si="16"/>
        <v>0</v>
      </c>
      <c r="K113" s="150">
        <f t="shared" si="17"/>
        <v>0</v>
      </c>
      <c r="L113" s="150">
        <f t="shared" si="18"/>
        <v>0</v>
      </c>
      <c r="M113" s="150">
        <f t="shared" si="19"/>
        <v>0</v>
      </c>
      <c r="N113" s="238"/>
      <c r="O113" s="242"/>
      <c r="P113" s="153"/>
      <c r="Q113" s="167"/>
      <c r="R113" s="153"/>
      <c r="S113" s="137"/>
    </row>
    <row r="114" spans="1:19" ht="18" customHeight="1" x14ac:dyDescent="0.15">
      <c r="A114" s="335"/>
      <c r="B114" s="145" t="s">
        <v>15</v>
      </c>
      <c r="C114" s="296">
        <f>日程表作成用!D115</f>
        <v>0</v>
      </c>
      <c r="D114" s="287" t="e">
        <f>LOOKUP($C114,登録順!$A$3:$A$16,登録順!$B$3:$B$16)</f>
        <v>#N/A</v>
      </c>
      <c r="E114" s="41"/>
      <c r="F114" s="31" t="s">
        <v>13</v>
      </c>
      <c r="G114" s="17"/>
      <c r="H114" s="303" t="e">
        <f>LOOKUP($I114,登録順!$A$3:$A$16,登録順!$B$3:$B$16)</f>
        <v>#N/A</v>
      </c>
      <c r="I114" s="313">
        <f>日程表作成用!G115</f>
        <v>0</v>
      </c>
      <c r="J114" s="149">
        <f t="shared" si="16"/>
        <v>0</v>
      </c>
      <c r="K114" s="150">
        <f t="shared" si="17"/>
        <v>0</v>
      </c>
      <c r="L114" s="150">
        <f t="shared" si="18"/>
        <v>0</v>
      </c>
      <c r="M114" s="150">
        <f t="shared" si="19"/>
        <v>0</v>
      </c>
      <c r="N114" s="238"/>
      <c r="O114" s="242"/>
      <c r="P114" s="153"/>
      <c r="Q114" s="167"/>
      <c r="R114" s="159"/>
      <c r="S114" s="137"/>
    </row>
    <row r="115" spans="1:19" ht="18" customHeight="1" x14ac:dyDescent="0.15">
      <c r="A115" s="335"/>
      <c r="B115" s="145" t="s">
        <v>16</v>
      </c>
      <c r="C115" s="296">
        <f>日程表作成用!D116</f>
        <v>0</v>
      </c>
      <c r="D115" s="287" t="e">
        <f>LOOKUP($C115,登録順!$A$3:$A$16,登録順!$B$3:$B$16)</f>
        <v>#N/A</v>
      </c>
      <c r="E115" s="41"/>
      <c r="F115" s="31" t="s">
        <v>13</v>
      </c>
      <c r="G115" s="17"/>
      <c r="H115" s="303" t="e">
        <f>LOOKUP($I115,登録順!$A$3:$A$16,登録順!$B$3:$B$16)</f>
        <v>#N/A</v>
      </c>
      <c r="I115" s="313">
        <f>日程表作成用!G116</f>
        <v>0</v>
      </c>
      <c r="J115" s="149">
        <f t="shared" si="16"/>
        <v>0</v>
      </c>
      <c r="K115" s="150">
        <f t="shared" si="17"/>
        <v>0</v>
      </c>
      <c r="L115" s="150">
        <f t="shared" si="18"/>
        <v>0</v>
      </c>
      <c r="M115" s="150">
        <f t="shared" si="19"/>
        <v>0</v>
      </c>
      <c r="N115" s="238"/>
      <c r="O115" s="242"/>
      <c r="P115" s="153"/>
      <c r="Q115" s="167"/>
      <c r="R115" s="153"/>
      <c r="S115" s="137"/>
    </row>
    <row r="116" spans="1:19" ht="18" customHeight="1" x14ac:dyDescent="0.15">
      <c r="A116" s="336"/>
      <c r="B116" s="146" t="s">
        <v>17</v>
      </c>
      <c r="C116" s="297">
        <f>日程表作成用!D117</f>
        <v>0</v>
      </c>
      <c r="D116" s="288" t="e">
        <f>LOOKUP($C116,登録順!$A$3:$A$16,登録順!$B$3:$B$16)</f>
        <v>#N/A</v>
      </c>
      <c r="E116" s="43"/>
      <c r="F116" s="32" t="s">
        <v>13</v>
      </c>
      <c r="G116" s="22"/>
      <c r="H116" s="304" t="e">
        <f>LOOKUP($I116,登録順!$A$3:$A$16,登録順!$B$3:$B$16)</f>
        <v>#N/A</v>
      </c>
      <c r="I116" s="314">
        <f>日程表作成用!G117</f>
        <v>0</v>
      </c>
      <c r="J116" s="151">
        <f t="shared" si="16"/>
        <v>0</v>
      </c>
      <c r="K116" s="152">
        <f t="shared" si="17"/>
        <v>0</v>
      </c>
      <c r="L116" s="152">
        <f t="shared" si="18"/>
        <v>0</v>
      </c>
      <c r="M116" s="152">
        <f t="shared" si="19"/>
        <v>0</v>
      </c>
      <c r="N116" s="239"/>
      <c r="O116" s="243"/>
      <c r="P116" s="160"/>
      <c r="Q116" s="169"/>
      <c r="R116" s="168"/>
      <c r="S116" s="138"/>
    </row>
    <row r="117" spans="1:19" ht="18" customHeight="1" x14ac:dyDescent="0.15">
      <c r="A117" s="334" t="str">
        <f>日程表作成用!B118</f>
        <v>10/4
(日）</v>
      </c>
      <c r="B117" s="144" t="s">
        <v>12</v>
      </c>
      <c r="C117" s="236">
        <f>日程表作成用!D118</f>
        <v>0</v>
      </c>
      <c r="D117" s="293" t="e">
        <f>LOOKUP($C117,登録順!$A$3:$A$16,登録順!$B$3:$B$16)</f>
        <v>#N/A</v>
      </c>
      <c r="E117" s="45"/>
      <c r="F117" s="35" t="s">
        <v>13</v>
      </c>
      <c r="G117" s="12"/>
      <c r="H117" s="310" t="e">
        <f>LOOKUP($I117,登録順!$A$3:$A$16,登録順!$B$3:$B$16)</f>
        <v>#N/A</v>
      </c>
      <c r="I117" s="317">
        <f>日程表作成用!G118</f>
        <v>0</v>
      </c>
      <c r="J117" s="147">
        <f t="shared" si="16"/>
        <v>0</v>
      </c>
      <c r="K117" s="148">
        <f t="shared" si="17"/>
        <v>0</v>
      </c>
      <c r="L117" s="148">
        <f t="shared" si="18"/>
        <v>0</v>
      </c>
      <c r="M117" s="148">
        <f t="shared" si="19"/>
        <v>0</v>
      </c>
      <c r="N117" s="240"/>
      <c r="O117" s="245"/>
      <c r="P117" s="131"/>
      <c r="Q117" s="166"/>
      <c r="R117" s="131"/>
      <c r="S117" s="136"/>
    </row>
    <row r="118" spans="1:19" ht="18" customHeight="1" x14ac:dyDescent="0.15">
      <c r="A118" s="335"/>
      <c r="B118" s="145" t="s">
        <v>14</v>
      </c>
      <c r="C118" s="296">
        <f>日程表作成用!D119</f>
        <v>0</v>
      </c>
      <c r="D118" s="287" t="e">
        <f>LOOKUP($C118,登録順!$A$3:$A$16,登録順!$B$3:$B$16)</f>
        <v>#N/A</v>
      </c>
      <c r="E118" s="41"/>
      <c r="F118" s="31" t="s">
        <v>13</v>
      </c>
      <c r="G118" s="17"/>
      <c r="H118" s="303" t="e">
        <f>LOOKUP($I118,登録順!$A$3:$A$16,登録順!$B$3:$B$16)</f>
        <v>#N/A</v>
      </c>
      <c r="I118" s="313">
        <f>日程表作成用!G119</f>
        <v>0</v>
      </c>
      <c r="J118" s="149">
        <f t="shared" si="16"/>
        <v>0</v>
      </c>
      <c r="K118" s="150">
        <f t="shared" si="17"/>
        <v>0</v>
      </c>
      <c r="L118" s="150">
        <f t="shared" si="18"/>
        <v>0</v>
      </c>
      <c r="M118" s="150">
        <f t="shared" si="19"/>
        <v>0</v>
      </c>
      <c r="N118" s="238"/>
      <c r="O118" s="242"/>
      <c r="P118" s="153"/>
      <c r="Q118" s="167"/>
      <c r="R118" s="153"/>
      <c r="S118" s="137"/>
    </row>
    <row r="119" spans="1:19" ht="18" customHeight="1" x14ac:dyDescent="0.15">
      <c r="A119" s="335"/>
      <c r="B119" s="145" t="s">
        <v>15</v>
      </c>
      <c r="C119" s="296">
        <f>日程表作成用!D120</f>
        <v>0</v>
      </c>
      <c r="D119" s="287" t="e">
        <f>LOOKUP($C119,登録順!$A$3:$A$16,登録順!$B$3:$B$16)</f>
        <v>#N/A</v>
      </c>
      <c r="E119" s="41"/>
      <c r="F119" s="31" t="s">
        <v>13</v>
      </c>
      <c r="G119" s="17"/>
      <c r="H119" s="303" t="e">
        <f>LOOKUP($I119,登録順!$A$3:$A$16,登録順!$B$3:$B$16)</f>
        <v>#N/A</v>
      </c>
      <c r="I119" s="313">
        <f>日程表作成用!G120</f>
        <v>0</v>
      </c>
      <c r="J119" s="149">
        <f t="shared" si="16"/>
        <v>0</v>
      </c>
      <c r="K119" s="150">
        <f t="shared" si="17"/>
        <v>0</v>
      </c>
      <c r="L119" s="150">
        <f t="shared" si="18"/>
        <v>0</v>
      </c>
      <c r="M119" s="150">
        <f t="shared" si="19"/>
        <v>0</v>
      </c>
      <c r="N119" s="238"/>
      <c r="O119" s="242"/>
      <c r="P119" s="153"/>
      <c r="Q119" s="167"/>
      <c r="R119" s="153"/>
      <c r="S119" s="137"/>
    </row>
    <row r="120" spans="1:19" ht="18" customHeight="1" x14ac:dyDescent="0.15">
      <c r="A120" s="335"/>
      <c r="B120" s="145" t="s">
        <v>16</v>
      </c>
      <c r="C120" s="296">
        <f>日程表作成用!D121</f>
        <v>0</v>
      </c>
      <c r="D120" s="287" t="e">
        <f>LOOKUP($C120,登録順!$A$3:$A$16,登録順!$B$3:$B$16)</f>
        <v>#N/A</v>
      </c>
      <c r="E120" s="41"/>
      <c r="F120" s="31" t="s">
        <v>13</v>
      </c>
      <c r="G120" s="17"/>
      <c r="H120" s="303" t="e">
        <f>LOOKUP($I120,登録順!$A$3:$A$16,登録順!$B$3:$B$16)</f>
        <v>#N/A</v>
      </c>
      <c r="I120" s="313">
        <f>日程表作成用!G121</f>
        <v>0</v>
      </c>
      <c r="J120" s="149">
        <f t="shared" si="16"/>
        <v>0</v>
      </c>
      <c r="K120" s="150">
        <f t="shared" si="17"/>
        <v>0</v>
      </c>
      <c r="L120" s="150">
        <f t="shared" si="18"/>
        <v>0</v>
      </c>
      <c r="M120" s="150">
        <f t="shared" si="19"/>
        <v>0</v>
      </c>
      <c r="N120" s="238"/>
      <c r="O120" s="242"/>
      <c r="P120" s="153"/>
      <c r="Q120" s="167"/>
      <c r="R120" s="153"/>
      <c r="S120" s="137"/>
    </row>
    <row r="121" spans="1:19" ht="18" customHeight="1" x14ac:dyDescent="0.15">
      <c r="A121" s="336"/>
      <c r="B121" s="146" t="s">
        <v>17</v>
      </c>
      <c r="C121" s="297">
        <f>日程表作成用!D122</f>
        <v>0</v>
      </c>
      <c r="D121" s="288" t="e">
        <f>LOOKUP($C121,登録順!$A$3:$A$16,登録順!$B$3:$B$16)</f>
        <v>#N/A</v>
      </c>
      <c r="E121" s="43"/>
      <c r="F121" s="32" t="s">
        <v>13</v>
      </c>
      <c r="G121" s="22"/>
      <c r="H121" s="304" t="e">
        <f>LOOKUP($I121,登録順!$A$3:$A$16,登録順!$B$3:$B$16)</f>
        <v>#N/A</v>
      </c>
      <c r="I121" s="314">
        <f>日程表作成用!G122</f>
        <v>0</v>
      </c>
      <c r="J121" s="151">
        <f t="shared" si="16"/>
        <v>0</v>
      </c>
      <c r="K121" s="152">
        <f t="shared" si="17"/>
        <v>0</v>
      </c>
      <c r="L121" s="152">
        <f t="shared" si="18"/>
        <v>0</v>
      </c>
      <c r="M121" s="152">
        <f t="shared" si="19"/>
        <v>0</v>
      </c>
      <c r="N121" s="239"/>
      <c r="O121" s="243"/>
      <c r="P121" s="168"/>
      <c r="Q121" s="169"/>
      <c r="R121" s="168"/>
      <c r="S121" s="138"/>
    </row>
    <row r="122" spans="1:19" ht="18" customHeight="1" x14ac:dyDescent="0.15">
      <c r="A122" s="334" t="str">
        <f>日程表作成用!B123</f>
        <v>10/11
(日）</v>
      </c>
      <c r="B122" s="144" t="s">
        <v>12</v>
      </c>
      <c r="C122" s="236">
        <f>日程表作成用!D123</f>
        <v>0</v>
      </c>
      <c r="D122" s="293" t="e">
        <f>LOOKUP($C122,登録順!$A$3:$A$16,登録順!$B$3:$B$16)</f>
        <v>#N/A</v>
      </c>
      <c r="E122" s="45"/>
      <c r="F122" s="35" t="s">
        <v>13</v>
      </c>
      <c r="G122" s="12"/>
      <c r="H122" s="310" t="e">
        <f>LOOKUP($I122,登録順!$A$3:$A$16,登録順!$B$3:$B$16)</f>
        <v>#N/A</v>
      </c>
      <c r="I122" s="317">
        <f>日程表作成用!G123</f>
        <v>0</v>
      </c>
      <c r="J122" s="147">
        <f t="shared" si="16"/>
        <v>0</v>
      </c>
      <c r="K122" s="148">
        <f t="shared" si="17"/>
        <v>0</v>
      </c>
      <c r="L122" s="148">
        <f t="shared" si="18"/>
        <v>0</v>
      </c>
      <c r="M122" s="148">
        <f t="shared" si="19"/>
        <v>0</v>
      </c>
      <c r="N122" s="240"/>
      <c r="O122" s="245"/>
      <c r="P122" s="131"/>
      <c r="Q122" s="166"/>
      <c r="R122" s="131"/>
      <c r="S122" s="136"/>
    </row>
    <row r="123" spans="1:19" ht="18" customHeight="1" x14ac:dyDescent="0.15">
      <c r="A123" s="335"/>
      <c r="B123" s="145" t="s">
        <v>14</v>
      </c>
      <c r="C123" s="296">
        <f>日程表作成用!D124</f>
        <v>0</v>
      </c>
      <c r="D123" s="287" t="e">
        <f>LOOKUP($C123,登録順!$A$3:$A$16,登録順!$B$3:$B$16)</f>
        <v>#N/A</v>
      </c>
      <c r="E123" s="41"/>
      <c r="F123" s="31" t="s">
        <v>13</v>
      </c>
      <c r="G123" s="17"/>
      <c r="H123" s="303" t="e">
        <f>LOOKUP($I123,登録順!$A$3:$A$16,登録順!$B$3:$B$16)</f>
        <v>#N/A</v>
      </c>
      <c r="I123" s="313">
        <f>日程表作成用!G124</f>
        <v>0</v>
      </c>
      <c r="J123" s="149">
        <f t="shared" si="16"/>
        <v>0</v>
      </c>
      <c r="K123" s="150">
        <f t="shared" si="17"/>
        <v>0</v>
      </c>
      <c r="L123" s="150">
        <f t="shared" si="18"/>
        <v>0</v>
      </c>
      <c r="M123" s="150">
        <f t="shared" si="19"/>
        <v>0</v>
      </c>
      <c r="N123" s="238"/>
      <c r="O123" s="242"/>
      <c r="P123" s="153"/>
      <c r="Q123" s="167"/>
      <c r="R123" s="153"/>
      <c r="S123" s="137"/>
    </row>
    <row r="124" spans="1:19" ht="18" customHeight="1" x14ac:dyDescent="0.15">
      <c r="A124" s="335"/>
      <c r="B124" s="145" t="s">
        <v>15</v>
      </c>
      <c r="C124" s="296">
        <f>日程表作成用!D125</f>
        <v>0</v>
      </c>
      <c r="D124" s="287" t="e">
        <f>LOOKUP($C124,登録順!$A$3:$A$16,登録順!$B$3:$B$16)</f>
        <v>#N/A</v>
      </c>
      <c r="E124" s="41"/>
      <c r="F124" s="31" t="s">
        <v>13</v>
      </c>
      <c r="G124" s="17"/>
      <c r="H124" s="303" t="e">
        <f>LOOKUP($I124,登録順!$A$3:$A$16,登録順!$B$3:$B$16)</f>
        <v>#N/A</v>
      </c>
      <c r="I124" s="313">
        <f>日程表作成用!G125</f>
        <v>0</v>
      </c>
      <c r="J124" s="149">
        <f t="shared" si="16"/>
        <v>0</v>
      </c>
      <c r="K124" s="150">
        <f t="shared" si="17"/>
        <v>0</v>
      </c>
      <c r="L124" s="150">
        <f t="shared" si="18"/>
        <v>0</v>
      </c>
      <c r="M124" s="150">
        <f t="shared" si="19"/>
        <v>0</v>
      </c>
      <c r="N124" s="238"/>
      <c r="O124" s="242"/>
      <c r="P124" s="153"/>
      <c r="Q124" s="167"/>
      <c r="R124" s="153"/>
      <c r="S124" s="137"/>
    </row>
    <row r="125" spans="1:19" ht="18" customHeight="1" x14ac:dyDescent="0.15">
      <c r="A125" s="335"/>
      <c r="B125" s="145" t="s">
        <v>16</v>
      </c>
      <c r="C125" s="296">
        <f>日程表作成用!D126</f>
        <v>0</v>
      </c>
      <c r="D125" s="287" t="e">
        <f>LOOKUP($C125,登録順!$A$3:$A$16,登録順!$B$3:$B$16)</f>
        <v>#N/A</v>
      </c>
      <c r="E125" s="41"/>
      <c r="F125" s="31" t="s">
        <v>13</v>
      </c>
      <c r="G125" s="17"/>
      <c r="H125" s="303" t="e">
        <f>LOOKUP($I125,登録順!$A$3:$A$16,登録順!$B$3:$B$16)</f>
        <v>#N/A</v>
      </c>
      <c r="I125" s="313">
        <f>日程表作成用!G126</f>
        <v>0</v>
      </c>
      <c r="J125" s="149">
        <f t="shared" si="16"/>
        <v>0</v>
      </c>
      <c r="K125" s="150">
        <f t="shared" si="17"/>
        <v>0</v>
      </c>
      <c r="L125" s="150">
        <f t="shared" si="18"/>
        <v>0</v>
      </c>
      <c r="M125" s="150">
        <f t="shared" si="19"/>
        <v>0</v>
      </c>
      <c r="N125" s="238"/>
      <c r="O125" s="242"/>
      <c r="P125" s="153"/>
      <c r="Q125" s="167"/>
      <c r="R125" s="153"/>
      <c r="S125" s="137"/>
    </row>
    <row r="126" spans="1:19" ht="18" customHeight="1" x14ac:dyDescent="0.15">
      <c r="A126" s="336"/>
      <c r="B126" s="146" t="s">
        <v>17</v>
      </c>
      <c r="C126" s="297">
        <f>日程表作成用!D127</f>
        <v>0</v>
      </c>
      <c r="D126" s="288" t="e">
        <f>LOOKUP($C126,登録順!$A$3:$A$16,登録順!$B$3:$B$16)</f>
        <v>#N/A</v>
      </c>
      <c r="E126" s="43"/>
      <c r="F126" s="32" t="s">
        <v>13</v>
      </c>
      <c r="G126" s="22"/>
      <c r="H126" s="304" t="e">
        <f>LOOKUP($I126,登録順!$A$3:$A$16,登録順!$B$3:$B$16)</f>
        <v>#N/A</v>
      </c>
      <c r="I126" s="314">
        <f>日程表作成用!G127</f>
        <v>0</v>
      </c>
      <c r="J126" s="151">
        <f t="shared" si="16"/>
        <v>0</v>
      </c>
      <c r="K126" s="152">
        <f t="shared" si="17"/>
        <v>0</v>
      </c>
      <c r="L126" s="152">
        <f t="shared" si="18"/>
        <v>0</v>
      </c>
      <c r="M126" s="152">
        <f t="shared" si="19"/>
        <v>0</v>
      </c>
      <c r="N126" s="239"/>
      <c r="O126" s="243"/>
      <c r="P126" s="168"/>
      <c r="Q126" s="169"/>
      <c r="R126" s="168"/>
      <c r="S126" s="138"/>
    </row>
    <row r="127" spans="1:19" ht="18" customHeight="1" x14ac:dyDescent="0.15">
      <c r="A127" s="334" t="str">
        <f>日程表作成用!B128</f>
        <v>10/18
(日）</v>
      </c>
      <c r="B127" s="144" t="s">
        <v>12</v>
      </c>
      <c r="C127" s="236">
        <f>日程表作成用!D128</f>
        <v>0</v>
      </c>
      <c r="D127" s="293" t="e">
        <f>LOOKUP($C127,登録順!$A$3:$A$16,登録順!$B$3:$B$16)</f>
        <v>#N/A</v>
      </c>
      <c r="E127" s="45"/>
      <c r="F127" s="35" t="s">
        <v>13</v>
      </c>
      <c r="G127" s="12"/>
      <c r="H127" s="310" t="e">
        <f>LOOKUP($I127,登録順!$A$3:$A$16,登録順!$B$3:$B$16)</f>
        <v>#N/A</v>
      </c>
      <c r="I127" s="317">
        <f>日程表作成用!G128</f>
        <v>0</v>
      </c>
      <c r="J127" s="147">
        <f t="shared" si="16"/>
        <v>0</v>
      </c>
      <c r="K127" s="148">
        <f t="shared" si="17"/>
        <v>0</v>
      </c>
      <c r="L127" s="148">
        <f t="shared" si="18"/>
        <v>0</v>
      </c>
      <c r="M127" s="148">
        <f t="shared" si="19"/>
        <v>0</v>
      </c>
      <c r="N127" s="240"/>
      <c r="O127" s="245"/>
      <c r="P127" s="131"/>
      <c r="Q127" s="166"/>
      <c r="R127" s="131"/>
      <c r="S127" s="136"/>
    </row>
    <row r="128" spans="1:19" ht="18" customHeight="1" x14ac:dyDescent="0.15">
      <c r="A128" s="335"/>
      <c r="B128" s="145" t="s">
        <v>14</v>
      </c>
      <c r="C128" s="296">
        <f>日程表作成用!D129</f>
        <v>0</v>
      </c>
      <c r="D128" s="287" t="e">
        <f>LOOKUP($C128,登録順!$A$3:$A$16,登録順!$B$3:$B$16)</f>
        <v>#N/A</v>
      </c>
      <c r="E128" s="41"/>
      <c r="F128" s="31" t="s">
        <v>13</v>
      </c>
      <c r="G128" s="17"/>
      <c r="H128" s="303" t="e">
        <f>LOOKUP($I128,登録順!$A$3:$A$16,登録順!$B$3:$B$16)</f>
        <v>#N/A</v>
      </c>
      <c r="I128" s="313">
        <f>日程表作成用!G129</f>
        <v>0</v>
      </c>
      <c r="J128" s="149">
        <f t="shared" si="16"/>
        <v>0</v>
      </c>
      <c r="K128" s="150">
        <f t="shared" si="17"/>
        <v>0</v>
      </c>
      <c r="L128" s="150">
        <f t="shared" si="18"/>
        <v>0</v>
      </c>
      <c r="M128" s="150">
        <f t="shared" si="19"/>
        <v>0</v>
      </c>
      <c r="N128" s="238"/>
      <c r="O128" s="242"/>
      <c r="P128" s="153"/>
      <c r="Q128" s="167"/>
      <c r="R128" s="153"/>
      <c r="S128" s="137"/>
    </row>
    <row r="129" spans="1:19" ht="18" customHeight="1" x14ac:dyDescent="0.15">
      <c r="A129" s="335"/>
      <c r="B129" s="145" t="s">
        <v>15</v>
      </c>
      <c r="C129" s="296">
        <f>日程表作成用!D130</f>
        <v>0</v>
      </c>
      <c r="D129" s="287" t="e">
        <f>LOOKUP($C129,登録順!$A$3:$A$16,登録順!$B$3:$B$16)</f>
        <v>#N/A</v>
      </c>
      <c r="E129" s="41"/>
      <c r="F129" s="31" t="s">
        <v>13</v>
      </c>
      <c r="G129" s="17"/>
      <c r="H129" s="303" t="e">
        <f>LOOKUP($I129,登録順!$A$3:$A$16,登録順!$B$3:$B$16)</f>
        <v>#N/A</v>
      </c>
      <c r="I129" s="313">
        <f>日程表作成用!G130</f>
        <v>0</v>
      </c>
      <c r="J129" s="149">
        <f t="shared" si="16"/>
        <v>0</v>
      </c>
      <c r="K129" s="150">
        <f t="shared" si="17"/>
        <v>0</v>
      </c>
      <c r="L129" s="150">
        <f t="shared" si="18"/>
        <v>0</v>
      </c>
      <c r="M129" s="150">
        <f t="shared" si="19"/>
        <v>0</v>
      </c>
      <c r="N129" s="238"/>
      <c r="O129" s="242"/>
      <c r="P129" s="153"/>
      <c r="Q129" s="167"/>
      <c r="R129" s="153"/>
      <c r="S129" s="137"/>
    </row>
    <row r="130" spans="1:19" ht="18" customHeight="1" x14ac:dyDescent="0.15">
      <c r="A130" s="335"/>
      <c r="B130" s="145" t="s">
        <v>16</v>
      </c>
      <c r="C130" s="296">
        <f>日程表作成用!D131</f>
        <v>0</v>
      </c>
      <c r="D130" s="287" t="e">
        <f>LOOKUP($C130,登録順!$A$3:$A$16,登録順!$B$3:$B$16)</f>
        <v>#N/A</v>
      </c>
      <c r="E130" s="41"/>
      <c r="F130" s="31" t="s">
        <v>13</v>
      </c>
      <c r="G130" s="17"/>
      <c r="H130" s="303" t="e">
        <f>LOOKUP($I130,登録順!$A$3:$A$16,登録順!$B$3:$B$16)</f>
        <v>#N/A</v>
      </c>
      <c r="I130" s="313">
        <f>日程表作成用!G131</f>
        <v>0</v>
      </c>
      <c r="J130" s="149">
        <f t="shared" si="16"/>
        <v>0</v>
      </c>
      <c r="K130" s="150">
        <f t="shared" si="17"/>
        <v>0</v>
      </c>
      <c r="L130" s="150">
        <f t="shared" si="18"/>
        <v>0</v>
      </c>
      <c r="M130" s="150">
        <f t="shared" si="19"/>
        <v>0</v>
      </c>
      <c r="N130" s="238"/>
      <c r="O130" s="242"/>
      <c r="P130" s="153"/>
      <c r="Q130" s="167"/>
      <c r="R130" s="153"/>
      <c r="S130" s="137"/>
    </row>
    <row r="131" spans="1:19" ht="18" customHeight="1" x14ac:dyDescent="0.15">
      <c r="A131" s="336"/>
      <c r="B131" s="146" t="s">
        <v>17</v>
      </c>
      <c r="C131" s="297">
        <f>日程表作成用!D132</f>
        <v>0</v>
      </c>
      <c r="D131" s="288" t="e">
        <f>LOOKUP($C131,登録順!$A$3:$A$16,登録順!$B$3:$B$16)</f>
        <v>#N/A</v>
      </c>
      <c r="E131" s="43"/>
      <c r="F131" s="32" t="s">
        <v>13</v>
      </c>
      <c r="G131" s="22"/>
      <c r="H131" s="304" t="e">
        <f>LOOKUP($I131,登録順!$A$3:$A$16,登録順!$B$3:$B$16)</f>
        <v>#N/A</v>
      </c>
      <c r="I131" s="314">
        <f>日程表作成用!G132</f>
        <v>0</v>
      </c>
      <c r="J131" s="151">
        <f t="shared" si="16"/>
        <v>0</v>
      </c>
      <c r="K131" s="152">
        <f t="shared" si="17"/>
        <v>0</v>
      </c>
      <c r="L131" s="152">
        <f t="shared" si="18"/>
        <v>0</v>
      </c>
      <c r="M131" s="152">
        <f t="shared" si="19"/>
        <v>0</v>
      </c>
      <c r="N131" s="239"/>
      <c r="O131" s="243"/>
      <c r="P131" s="168"/>
      <c r="Q131" s="169"/>
      <c r="R131" s="168"/>
      <c r="S131" s="138"/>
    </row>
    <row r="132" spans="1:19" ht="18" customHeight="1" x14ac:dyDescent="0.15">
      <c r="A132" s="334" t="str">
        <f>日程表作成用!B133</f>
        <v>10/25
(日）</v>
      </c>
      <c r="B132" s="144" t="s">
        <v>12</v>
      </c>
      <c r="C132" s="236">
        <f>日程表作成用!D133</f>
        <v>0</v>
      </c>
      <c r="D132" s="293" t="e">
        <f>LOOKUP($C132,登録順!$A$3:$A$16,登録順!$B$3:$B$16)</f>
        <v>#N/A</v>
      </c>
      <c r="E132" s="45"/>
      <c r="F132" s="35" t="s">
        <v>13</v>
      </c>
      <c r="G132" s="12"/>
      <c r="H132" s="310" t="e">
        <f>LOOKUP($I132,登録順!$A$3:$A$16,登録順!$B$3:$B$16)</f>
        <v>#N/A</v>
      </c>
      <c r="I132" s="317">
        <f>日程表作成用!G133</f>
        <v>0</v>
      </c>
      <c r="J132" s="147">
        <f t="shared" si="16"/>
        <v>0</v>
      </c>
      <c r="K132" s="148">
        <f t="shared" si="17"/>
        <v>0</v>
      </c>
      <c r="L132" s="148">
        <f t="shared" si="18"/>
        <v>0</v>
      </c>
      <c r="M132" s="148">
        <f t="shared" si="19"/>
        <v>0</v>
      </c>
      <c r="N132" s="240"/>
      <c r="O132" s="245"/>
      <c r="P132" s="131"/>
      <c r="Q132" s="166"/>
      <c r="R132" s="131"/>
      <c r="S132" s="136"/>
    </row>
    <row r="133" spans="1:19" ht="18" customHeight="1" x14ac:dyDescent="0.15">
      <c r="A133" s="335"/>
      <c r="B133" s="145" t="s">
        <v>14</v>
      </c>
      <c r="C133" s="296">
        <f>日程表作成用!D134</f>
        <v>0</v>
      </c>
      <c r="D133" s="287" t="e">
        <f>LOOKUP($C133,登録順!$A$3:$A$16,登録順!$B$3:$B$16)</f>
        <v>#N/A</v>
      </c>
      <c r="E133" s="41"/>
      <c r="F133" s="31" t="s">
        <v>13</v>
      </c>
      <c r="G133" s="17"/>
      <c r="H133" s="303" t="e">
        <f>LOOKUP($I133,登録順!$A$3:$A$16,登録順!$B$3:$B$16)</f>
        <v>#N/A</v>
      </c>
      <c r="I133" s="313">
        <f>日程表作成用!G134</f>
        <v>0</v>
      </c>
      <c r="J133" s="149">
        <f t="shared" si="16"/>
        <v>0</v>
      </c>
      <c r="K133" s="150">
        <f t="shared" si="17"/>
        <v>0</v>
      </c>
      <c r="L133" s="150">
        <f t="shared" si="18"/>
        <v>0</v>
      </c>
      <c r="M133" s="150">
        <f t="shared" si="19"/>
        <v>0</v>
      </c>
      <c r="N133" s="238"/>
      <c r="O133" s="242"/>
      <c r="P133" s="153"/>
      <c r="Q133" s="167"/>
      <c r="R133" s="153"/>
      <c r="S133" s="137"/>
    </row>
    <row r="134" spans="1:19" ht="18" customHeight="1" x14ac:dyDescent="0.15">
      <c r="A134" s="335"/>
      <c r="B134" s="145" t="s">
        <v>15</v>
      </c>
      <c r="C134" s="296">
        <f>日程表作成用!D135</f>
        <v>0</v>
      </c>
      <c r="D134" s="287" t="e">
        <f>LOOKUP($C134,登録順!$A$3:$A$16,登録順!$B$3:$B$16)</f>
        <v>#N/A</v>
      </c>
      <c r="E134" s="41"/>
      <c r="F134" s="31" t="s">
        <v>13</v>
      </c>
      <c r="G134" s="17"/>
      <c r="H134" s="303" t="e">
        <f>LOOKUP($I134,登録順!$A$3:$A$16,登録順!$B$3:$B$16)</f>
        <v>#N/A</v>
      </c>
      <c r="I134" s="313">
        <f>日程表作成用!G135</f>
        <v>0</v>
      </c>
      <c r="J134" s="149">
        <f t="shared" si="16"/>
        <v>0</v>
      </c>
      <c r="K134" s="150">
        <f t="shared" si="17"/>
        <v>0</v>
      </c>
      <c r="L134" s="150">
        <f t="shared" si="18"/>
        <v>0</v>
      </c>
      <c r="M134" s="150">
        <f t="shared" si="19"/>
        <v>0</v>
      </c>
      <c r="N134" s="238"/>
      <c r="O134" s="242"/>
      <c r="P134" s="153"/>
      <c r="Q134" s="167"/>
      <c r="R134" s="153"/>
      <c r="S134" s="137"/>
    </row>
    <row r="135" spans="1:19" ht="18" customHeight="1" x14ac:dyDescent="0.15">
      <c r="A135" s="335"/>
      <c r="B135" s="145" t="s">
        <v>16</v>
      </c>
      <c r="C135" s="296">
        <f>日程表作成用!D136</f>
        <v>0</v>
      </c>
      <c r="D135" s="287" t="e">
        <f>LOOKUP($C135,登録順!$A$3:$A$16,登録順!$B$3:$B$16)</f>
        <v>#N/A</v>
      </c>
      <c r="E135" s="41"/>
      <c r="F135" s="31" t="s">
        <v>13</v>
      </c>
      <c r="G135" s="17"/>
      <c r="H135" s="303" t="e">
        <f>LOOKUP($I135,登録順!$A$3:$A$16,登録順!$B$3:$B$16)</f>
        <v>#N/A</v>
      </c>
      <c r="I135" s="313">
        <f>日程表作成用!G136</f>
        <v>0</v>
      </c>
      <c r="J135" s="149">
        <f t="shared" si="16"/>
        <v>0</v>
      </c>
      <c r="K135" s="150">
        <f t="shared" si="17"/>
        <v>0</v>
      </c>
      <c r="L135" s="150">
        <f t="shared" si="18"/>
        <v>0</v>
      </c>
      <c r="M135" s="150">
        <f t="shared" si="19"/>
        <v>0</v>
      </c>
      <c r="N135" s="238"/>
      <c r="O135" s="242"/>
      <c r="P135" s="153"/>
      <c r="Q135" s="167"/>
      <c r="R135" s="153"/>
      <c r="S135" s="137"/>
    </row>
    <row r="136" spans="1:19" ht="18" customHeight="1" x14ac:dyDescent="0.15">
      <c r="A136" s="336"/>
      <c r="B136" s="146" t="s">
        <v>17</v>
      </c>
      <c r="C136" s="297">
        <f>日程表作成用!D137</f>
        <v>0</v>
      </c>
      <c r="D136" s="288" t="e">
        <f>LOOKUP($C136,登録順!$A$3:$A$16,登録順!$B$3:$B$16)</f>
        <v>#N/A</v>
      </c>
      <c r="E136" s="43"/>
      <c r="F136" s="32" t="s">
        <v>13</v>
      </c>
      <c r="G136" s="22"/>
      <c r="H136" s="304" t="e">
        <f>LOOKUP($I136,登録順!$A$3:$A$16,登録順!$B$3:$B$16)</f>
        <v>#N/A</v>
      </c>
      <c r="I136" s="314">
        <f>日程表作成用!G137</f>
        <v>0</v>
      </c>
      <c r="J136" s="151">
        <f t="shared" si="16"/>
        <v>0</v>
      </c>
      <c r="K136" s="152">
        <f t="shared" si="17"/>
        <v>0</v>
      </c>
      <c r="L136" s="152">
        <f t="shared" si="18"/>
        <v>0</v>
      </c>
      <c r="M136" s="152">
        <f t="shared" si="19"/>
        <v>0</v>
      </c>
      <c r="N136" s="239"/>
      <c r="O136" s="243"/>
      <c r="P136" s="168"/>
      <c r="Q136" s="169"/>
      <c r="R136" s="168"/>
      <c r="S136" s="138"/>
    </row>
    <row r="137" spans="1:19" ht="18" customHeight="1" x14ac:dyDescent="0.15">
      <c r="A137" s="334">
        <f>日程表作成用!B138</f>
        <v>0</v>
      </c>
      <c r="B137" s="144" t="s">
        <v>12</v>
      </c>
      <c r="C137" s="236">
        <f>日程表作成用!D138</f>
        <v>0</v>
      </c>
      <c r="D137" s="293" t="e">
        <f>LOOKUP($C137,登録順!$A$3:$A$16,登録順!$B$3:$B$16)</f>
        <v>#N/A</v>
      </c>
      <c r="E137" s="45"/>
      <c r="F137" s="35" t="s">
        <v>13</v>
      </c>
      <c r="G137" s="12"/>
      <c r="H137" s="310" t="e">
        <f>LOOKUP($I137,登録順!$A$3:$A$16,登録順!$B$3:$B$16)</f>
        <v>#N/A</v>
      </c>
      <c r="I137" s="317">
        <f>日程表作成用!G138</f>
        <v>0</v>
      </c>
      <c r="J137" s="147">
        <f t="shared" si="16"/>
        <v>0</v>
      </c>
      <c r="K137" s="148">
        <f t="shared" si="17"/>
        <v>0</v>
      </c>
      <c r="L137" s="148">
        <f t="shared" si="18"/>
        <v>0</v>
      </c>
      <c r="M137" s="148">
        <f t="shared" si="19"/>
        <v>0</v>
      </c>
      <c r="N137" s="240"/>
      <c r="O137" s="245"/>
      <c r="P137" s="131"/>
      <c r="Q137" s="166"/>
      <c r="R137" s="131"/>
      <c r="S137" s="136"/>
    </row>
    <row r="138" spans="1:19" ht="18" customHeight="1" x14ac:dyDescent="0.15">
      <c r="A138" s="335"/>
      <c r="B138" s="145" t="s">
        <v>14</v>
      </c>
      <c r="C138" s="296">
        <f>日程表作成用!D139</f>
        <v>0</v>
      </c>
      <c r="D138" s="287" t="e">
        <f>LOOKUP($C138,登録順!$A$3:$A$16,登録順!$B$3:$B$16)</f>
        <v>#N/A</v>
      </c>
      <c r="E138" s="41"/>
      <c r="F138" s="31" t="s">
        <v>13</v>
      </c>
      <c r="G138" s="17"/>
      <c r="H138" s="303" t="e">
        <f>LOOKUP($I138,登録順!$A$3:$A$16,登録順!$B$3:$B$16)</f>
        <v>#N/A</v>
      </c>
      <c r="I138" s="313">
        <f>日程表作成用!G139</f>
        <v>0</v>
      </c>
      <c r="J138" s="149">
        <f t="shared" si="16"/>
        <v>0</v>
      </c>
      <c r="K138" s="150">
        <f t="shared" si="17"/>
        <v>0</v>
      </c>
      <c r="L138" s="150">
        <f t="shared" si="18"/>
        <v>0</v>
      </c>
      <c r="M138" s="150">
        <f t="shared" si="19"/>
        <v>0</v>
      </c>
      <c r="N138" s="238"/>
      <c r="O138" s="242"/>
      <c r="P138" s="153"/>
      <c r="Q138" s="167"/>
      <c r="R138" s="153"/>
      <c r="S138" s="137"/>
    </row>
    <row r="139" spans="1:19" ht="18" customHeight="1" x14ac:dyDescent="0.15">
      <c r="A139" s="335"/>
      <c r="B139" s="145" t="s">
        <v>15</v>
      </c>
      <c r="C139" s="296">
        <f>日程表作成用!D140</f>
        <v>0</v>
      </c>
      <c r="D139" s="287" t="e">
        <f>LOOKUP($C139,登録順!$A$3:$A$16,登録順!$B$3:$B$16)</f>
        <v>#N/A</v>
      </c>
      <c r="E139" s="41"/>
      <c r="F139" s="31" t="s">
        <v>13</v>
      </c>
      <c r="G139" s="17"/>
      <c r="H139" s="303" t="e">
        <f>LOOKUP($I139,登録順!$A$3:$A$16,登録順!$B$3:$B$16)</f>
        <v>#N/A</v>
      </c>
      <c r="I139" s="313">
        <f>日程表作成用!G140</f>
        <v>0</v>
      </c>
      <c r="J139" s="149">
        <f t="shared" si="16"/>
        <v>0</v>
      </c>
      <c r="K139" s="150">
        <f t="shared" si="17"/>
        <v>0</v>
      </c>
      <c r="L139" s="150">
        <f t="shared" si="18"/>
        <v>0</v>
      </c>
      <c r="M139" s="150">
        <f t="shared" si="19"/>
        <v>0</v>
      </c>
      <c r="N139" s="238"/>
      <c r="O139" s="242"/>
      <c r="P139" s="153"/>
      <c r="Q139" s="167"/>
      <c r="R139" s="153"/>
      <c r="S139" s="137"/>
    </row>
    <row r="140" spans="1:19" ht="18" customHeight="1" x14ac:dyDescent="0.15">
      <c r="A140" s="335"/>
      <c r="B140" s="145" t="s">
        <v>16</v>
      </c>
      <c r="C140" s="296">
        <f>日程表作成用!D141</f>
        <v>0</v>
      </c>
      <c r="D140" s="287" t="e">
        <f>LOOKUP($C140,登録順!$A$3:$A$16,登録順!$B$3:$B$16)</f>
        <v>#N/A</v>
      </c>
      <c r="E140" s="41"/>
      <c r="F140" s="31" t="s">
        <v>13</v>
      </c>
      <c r="G140" s="17"/>
      <c r="H140" s="303" t="e">
        <f>LOOKUP($I140,登録順!$A$3:$A$16,登録順!$B$3:$B$16)</f>
        <v>#N/A</v>
      </c>
      <c r="I140" s="313">
        <f>日程表作成用!G141</f>
        <v>0</v>
      </c>
      <c r="J140" s="149">
        <f t="shared" si="16"/>
        <v>0</v>
      </c>
      <c r="K140" s="150">
        <f t="shared" si="17"/>
        <v>0</v>
      </c>
      <c r="L140" s="150">
        <f t="shared" si="18"/>
        <v>0</v>
      </c>
      <c r="M140" s="150">
        <f t="shared" si="19"/>
        <v>0</v>
      </c>
      <c r="N140" s="238"/>
      <c r="O140" s="242"/>
      <c r="P140" s="153"/>
      <c r="Q140" s="167"/>
      <c r="R140" s="153"/>
      <c r="S140" s="137"/>
    </row>
    <row r="141" spans="1:19" ht="18" customHeight="1" thickBot="1" x14ac:dyDescent="0.2">
      <c r="A141" s="337"/>
      <c r="B141" s="154" t="s">
        <v>17</v>
      </c>
      <c r="C141" s="300">
        <f>日程表作成用!D142</f>
        <v>0</v>
      </c>
      <c r="D141" s="321" t="e">
        <f>LOOKUP($C141,登録順!$A$3:$A$16,登録順!$B$3:$B$16)</f>
        <v>#N/A</v>
      </c>
      <c r="E141" s="322"/>
      <c r="F141" s="323" t="s">
        <v>13</v>
      </c>
      <c r="G141" s="324"/>
      <c r="H141" s="325" t="e">
        <f>LOOKUP($I141,登録順!$A$3:$A$16,登録順!$B$3:$B$16)</f>
        <v>#N/A</v>
      </c>
      <c r="I141" s="318">
        <f>日程表作成用!G142</f>
        <v>0</v>
      </c>
      <c r="J141" s="156">
        <f t="shared" si="16"/>
        <v>0</v>
      </c>
      <c r="K141" s="157">
        <f t="shared" si="17"/>
        <v>0</v>
      </c>
      <c r="L141" s="157">
        <f t="shared" si="18"/>
        <v>0</v>
      </c>
      <c r="M141" s="157">
        <f t="shared" si="19"/>
        <v>0</v>
      </c>
      <c r="N141" s="326"/>
      <c r="O141" s="327"/>
      <c r="P141" s="170"/>
      <c r="Q141" s="171"/>
      <c r="R141" s="170"/>
      <c r="S141" s="158"/>
    </row>
    <row r="142" spans="1:19" ht="16.5" customHeight="1" thickTop="1" x14ac:dyDescent="0.15">
      <c r="A142" s="3"/>
      <c r="B142" s="10"/>
      <c r="C142" s="26"/>
      <c r="D142" s="10"/>
      <c r="H142"/>
      <c r="O142" s="52"/>
      <c r="P142" s="52"/>
      <c r="Q142" s="52"/>
      <c r="R142" s="52"/>
    </row>
    <row r="143" spans="1:19" ht="16.5" customHeight="1" x14ac:dyDescent="0.15">
      <c r="A143" s="3"/>
      <c r="B143" s="10"/>
      <c r="C143" s="26"/>
      <c r="D143" s="10"/>
      <c r="H143"/>
      <c r="O143" s="52"/>
      <c r="P143" s="52"/>
      <c r="Q143" s="52"/>
      <c r="R143" s="52"/>
    </row>
    <row r="144" spans="1:19" ht="16.5" customHeight="1" x14ac:dyDescent="0.15">
      <c r="A144" s="3"/>
      <c r="B144" s="10"/>
      <c r="C144" s="26"/>
      <c r="D144" s="10"/>
      <c r="H144"/>
      <c r="O144" s="52"/>
      <c r="P144" s="52"/>
      <c r="Q144" s="52"/>
      <c r="R144" s="52"/>
    </row>
    <row r="145" spans="1:18" ht="16.5" customHeight="1" x14ac:dyDescent="0.15">
      <c r="A145" s="3"/>
      <c r="B145" s="10"/>
      <c r="C145" s="26"/>
      <c r="D145" s="10"/>
      <c r="H145"/>
      <c r="O145" s="52"/>
      <c r="P145" s="52"/>
      <c r="Q145" s="52"/>
      <c r="R145" s="52"/>
    </row>
    <row r="146" spans="1:18" ht="16.5" customHeight="1" x14ac:dyDescent="0.15">
      <c r="A146" s="3"/>
      <c r="B146" s="10"/>
      <c r="C146" s="26"/>
      <c r="D146" s="10"/>
      <c r="H146"/>
    </row>
    <row r="147" spans="1:18" ht="16.5" customHeight="1" x14ac:dyDescent="0.15">
      <c r="H147"/>
    </row>
    <row r="148" spans="1:18" ht="16.5" customHeight="1" x14ac:dyDescent="0.15">
      <c r="H148"/>
    </row>
    <row r="149" spans="1:18" ht="16.5" customHeight="1" x14ac:dyDescent="0.15">
      <c r="H149"/>
    </row>
  </sheetData>
  <mergeCells count="28">
    <mergeCell ref="A62:A66"/>
    <mergeCell ref="A67:A71"/>
    <mergeCell ref="A22:A26"/>
    <mergeCell ref="A27:A31"/>
    <mergeCell ref="A2:A6"/>
    <mergeCell ref="A7:A11"/>
    <mergeCell ref="A12:A16"/>
    <mergeCell ref="A17:A21"/>
    <mergeCell ref="A117:A121"/>
    <mergeCell ref="A122:A126"/>
    <mergeCell ref="A82:A86"/>
    <mergeCell ref="A87:A91"/>
    <mergeCell ref="A32:A36"/>
    <mergeCell ref="A37:A41"/>
    <mergeCell ref="A42:A46"/>
    <mergeCell ref="A47:A51"/>
    <mergeCell ref="A52:A56"/>
    <mergeCell ref="A57:A61"/>
    <mergeCell ref="A127:A131"/>
    <mergeCell ref="A132:A136"/>
    <mergeCell ref="A137:A141"/>
    <mergeCell ref="A72:A76"/>
    <mergeCell ref="A77:A81"/>
    <mergeCell ref="A92:A96"/>
    <mergeCell ref="A97:A101"/>
    <mergeCell ref="A102:A106"/>
    <mergeCell ref="A107:A111"/>
    <mergeCell ref="A112:A116"/>
  </mergeCells>
  <phoneticPr fontId="23"/>
  <pageMargins left="0" right="0" top="0" bottom="0" header="0.51181102362204722" footer="0.51181102362204722"/>
  <pageSetup paperSize="9" scale="50" orientation="landscape" r:id="rId1"/>
  <headerFooter alignWithMargins="0"/>
  <rowBreaks count="2" manualBreakCount="2">
    <brk id="31" max="18" man="1"/>
    <brk id="61" max="18" man="1"/>
  </rowBreaks>
  <ignoredErrors>
    <ignoredError sqref="D2:D3 H2:H3 D7:D8 H7:H8 D92:D93 H92:H93 D87:D88 H87:H88 D82:D83 H82:H83 D77:D78 H77:H78 D72:D73 H72:H73 D67:D68 H67:H68 D62:D63 H62:H63 H57:H58 D57:D58 D52:D53 H52:H53 D47:D48 H47:H48 D42:D43 H42:H43 D37:D38 H37:H38 D32:D33 H32:H33 D27:D28 H27:H28 D22:D23 H22:H23 D17:D18 H17:H18 D12:D13 H12:H13 D95:D98 H95:H98 D102:D141 H100:H141 D100:D10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4888E-68AE-4E74-9BE1-3DF14630119E}">
  <sheetPr>
    <tabColor rgb="FFFFFF00"/>
  </sheetPr>
  <dimension ref="A1:AF29"/>
  <sheetViews>
    <sheetView zoomScaleNormal="100" workbookViewId="0">
      <pane ySplit="1" topLeftCell="A2" activePane="bottomLeft" state="frozen"/>
      <selection pane="bottomLeft" activeCell="B17" sqref="B17"/>
    </sheetView>
  </sheetViews>
  <sheetFormatPr defaultRowHeight="13.5" x14ac:dyDescent="0.15"/>
  <cols>
    <col min="1" max="1" width="3.625" customWidth="1"/>
    <col min="2" max="2" width="16.625" customWidth="1"/>
    <col min="3" max="3" width="8.625" customWidth="1"/>
    <col min="4" max="6" width="4.625" customWidth="1"/>
    <col min="7" max="7" width="8.625" customWidth="1"/>
    <col min="8" max="25" width="4.625" customWidth="1"/>
    <col min="26" max="26" width="8.625" customWidth="1"/>
  </cols>
  <sheetData>
    <row r="1" spans="1:32" s="27" customFormat="1" ht="18" customHeight="1" thickTop="1" thickBot="1" x14ac:dyDescent="0.2">
      <c r="A1" s="207" t="s">
        <v>0</v>
      </c>
      <c r="B1" s="139" t="s">
        <v>25</v>
      </c>
      <c r="C1" s="208" t="s">
        <v>2</v>
      </c>
      <c r="D1" s="209" t="s">
        <v>3</v>
      </c>
      <c r="E1" s="209" t="s">
        <v>4</v>
      </c>
      <c r="F1" s="209" t="s">
        <v>5</v>
      </c>
      <c r="G1" s="210" t="s">
        <v>6</v>
      </c>
      <c r="H1" s="369" t="s">
        <v>35</v>
      </c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1"/>
      <c r="X1" s="372" t="s">
        <v>41</v>
      </c>
      <c r="Y1" s="371"/>
      <c r="Z1" s="206" t="s">
        <v>42</v>
      </c>
      <c r="AA1" s="63"/>
      <c r="AB1" s="62"/>
      <c r="AC1" s="62"/>
      <c r="AD1" s="62"/>
      <c r="AE1" s="62"/>
      <c r="AF1" s="62"/>
    </row>
    <row r="2" spans="1:32" ht="36" customHeight="1" x14ac:dyDescent="0.15">
      <c r="A2" s="109">
        <f>'[1].xls].xls].xls].xls].xls].xls].xls].'!A3</f>
        <v>1</v>
      </c>
      <c r="B2" s="53" t="str">
        <f>LOOKUP($A2,登録順!$A$3:$A$16,登録順!$B$3:$B$16)</f>
        <v>デビルス</v>
      </c>
      <c r="C2" s="54">
        <f>COUNTIF(試合結果記録表!J$2:M$141,$A2)</f>
        <v>1</v>
      </c>
      <c r="D2" s="7">
        <f>COUNTIF(試合結果記録表!J$2:J$141,$A2)</f>
        <v>0</v>
      </c>
      <c r="E2" s="7">
        <f>COUNTIF(試合結果記録表!K$2:K$141,$A2)</f>
        <v>1</v>
      </c>
      <c r="F2" s="7">
        <f>COUNTIF(試合結果記録表!L$2:L$141,$A2)+COUNTIF(試合結果記録表!M$2:M$141,$A2)</f>
        <v>0</v>
      </c>
      <c r="G2" s="55">
        <f t="shared" ref="G2:G12" si="0">D2/(C2-F2)</f>
        <v>0</v>
      </c>
      <c r="H2" s="373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5"/>
      <c r="X2" s="122">
        <f>RANK(G2,$G$2:$G$14,0)</f>
        <v>8</v>
      </c>
      <c r="Y2" s="123" t="s">
        <v>24</v>
      </c>
      <c r="Z2" s="118"/>
      <c r="AA2" s="5"/>
      <c r="AB2" s="4"/>
      <c r="AC2" s="4"/>
      <c r="AD2" s="4"/>
      <c r="AE2" s="4"/>
      <c r="AF2" s="4"/>
    </row>
    <row r="3" spans="1:32" ht="36" customHeight="1" x14ac:dyDescent="0.15">
      <c r="A3" s="110">
        <f>'[1].xls].xls].xls].xls].xls].xls].xls].'!A4</f>
        <v>2</v>
      </c>
      <c r="B3" s="56" t="str">
        <f>LOOKUP($A3,登録順!$A$3:$A$16,登録順!$B$3:$B$16)</f>
        <v>トータース</v>
      </c>
      <c r="C3" s="9">
        <f>COUNTIF(試合結果記録表!J$2:M$141,$A3)</f>
        <v>2</v>
      </c>
      <c r="D3" s="8">
        <f>COUNTIF(試合結果記録表!J$2:J$141,$A3)</f>
        <v>2</v>
      </c>
      <c r="E3" s="8">
        <f>COUNTIF(試合結果記録表!K$2:K$141,$A3)</f>
        <v>0</v>
      </c>
      <c r="F3" s="8">
        <f>COUNTIF(試合結果記録表!L$2:L$141,$A3)+COUNTIF(試合結果記録表!M$2:M$141,$A3)</f>
        <v>0</v>
      </c>
      <c r="G3" s="57">
        <f t="shared" si="0"/>
        <v>1</v>
      </c>
      <c r="H3" s="363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5"/>
      <c r="X3" s="124">
        <f t="shared" ref="X3:X12" si="1">RANK(G3,$G$2:$G$14,0)</f>
        <v>1</v>
      </c>
      <c r="Y3" s="125" t="s">
        <v>24</v>
      </c>
      <c r="Z3" s="119"/>
      <c r="AA3" s="5"/>
      <c r="AB3" s="4"/>
      <c r="AC3" s="4"/>
      <c r="AD3" s="4"/>
      <c r="AE3" s="4"/>
      <c r="AF3" s="4"/>
    </row>
    <row r="4" spans="1:32" ht="36" customHeight="1" x14ac:dyDescent="0.15">
      <c r="A4" s="110">
        <f>'[1].xls].xls].xls].xls].xls].xls].xls].'!A5</f>
        <v>3</v>
      </c>
      <c r="B4" s="56" t="str">
        <f>LOOKUP($A4,登録順!$A$3:$A$16,登録順!$B$3:$B$16)</f>
        <v>東京アローズ</v>
      </c>
      <c r="C4" s="9">
        <f>COUNTIF(試合結果記録表!J$2:M$141,$A4)</f>
        <v>2</v>
      </c>
      <c r="D4" s="8">
        <f>COUNTIF(試合結果記録表!J$2:J$141,$A4)</f>
        <v>1</v>
      </c>
      <c r="E4" s="8">
        <f>COUNTIF(試合結果記録表!K$2:K$141,$A4)</f>
        <v>1</v>
      </c>
      <c r="F4" s="8">
        <f>COUNTIF(試合結果記録表!L$2:L$141,$A4)+COUNTIF(試合結果記録表!M$2:M$141,$A4)</f>
        <v>0</v>
      </c>
      <c r="G4" s="57">
        <f t="shared" si="0"/>
        <v>0.5</v>
      </c>
      <c r="H4" s="363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5"/>
      <c r="X4" s="124">
        <f>RANK(G4,$G$2:$G$14,0)</f>
        <v>6</v>
      </c>
      <c r="Y4" s="125" t="s">
        <v>24</v>
      </c>
      <c r="Z4" s="119"/>
      <c r="AA4" s="5"/>
      <c r="AB4" s="4"/>
      <c r="AC4" s="4"/>
      <c r="AD4" s="4"/>
      <c r="AE4" s="4"/>
      <c r="AF4" s="4"/>
    </row>
    <row r="5" spans="1:32" ht="36" customHeight="1" x14ac:dyDescent="0.15">
      <c r="A5" s="110">
        <f>'[1].xls].xls].xls].xls].xls].xls].xls].'!A6</f>
        <v>4</v>
      </c>
      <c r="B5" s="56" t="str">
        <f>LOOKUP($A5,登録順!$A$3:$A$16,登録順!$B$3:$B$16)</f>
        <v>くすのきナインズ</v>
      </c>
      <c r="C5" s="9">
        <f>COUNTIF(試合結果記録表!J$2:M$141,$A5)</f>
        <v>1</v>
      </c>
      <c r="D5" s="8">
        <f>COUNTIF(試合結果記録表!J$2:J$141,$A5)</f>
        <v>1</v>
      </c>
      <c r="E5" s="8">
        <f>COUNTIF(試合結果記録表!K$2:K$141,$A5)</f>
        <v>0</v>
      </c>
      <c r="F5" s="8">
        <f>COUNTIF(試合結果記録表!L$2:L$141,$A5)+COUNTIF(試合結果記録表!M$2:M$141,$A5)</f>
        <v>0</v>
      </c>
      <c r="G5" s="57">
        <f t="shared" si="0"/>
        <v>1</v>
      </c>
      <c r="H5" s="363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5"/>
      <c r="X5" s="124">
        <f t="shared" si="1"/>
        <v>1</v>
      </c>
      <c r="Y5" s="125" t="s">
        <v>24</v>
      </c>
      <c r="Z5" s="119"/>
      <c r="AA5" s="5"/>
      <c r="AB5" s="4"/>
      <c r="AC5" s="4"/>
      <c r="AD5" s="4"/>
      <c r="AE5" s="4"/>
      <c r="AF5" s="4"/>
    </row>
    <row r="6" spans="1:32" ht="36" customHeight="1" x14ac:dyDescent="0.15">
      <c r="A6" s="110">
        <f>'[1].xls].xls].xls].xls].xls].xls].xls].'!A7</f>
        <v>5</v>
      </c>
      <c r="B6" s="56" t="str">
        <f>LOOKUP($A6,登録順!$A$3:$A$16,登録順!$B$3:$B$16)</f>
        <v>調布イーグルス</v>
      </c>
      <c r="C6" s="9">
        <f>COUNTIF(試合結果記録表!J$2:M$141,$A6)</f>
        <v>2</v>
      </c>
      <c r="D6" s="8">
        <f>COUNTIF(試合結果記録表!J$2:J$141,$A6)</f>
        <v>1</v>
      </c>
      <c r="E6" s="8">
        <f>COUNTIF(試合結果記録表!K$2:K$141,$A6)</f>
        <v>1</v>
      </c>
      <c r="F6" s="8">
        <f>COUNTIF(試合結果記録表!L$2:L$141,$A6)+COUNTIF(試合結果記録表!M$2:M$141,$A6)</f>
        <v>0</v>
      </c>
      <c r="G6" s="57">
        <f t="shared" si="0"/>
        <v>0.5</v>
      </c>
      <c r="H6" s="363" t="s">
        <v>56</v>
      </c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5"/>
      <c r="X6" s="124">
        <f t="shared" si="1"/>
        <v>6</v>
      </c>
      <c r="Y6" s="125" t="s">
        <v>24</v>
      </c>
      <c r="Z6" s="119"/>
      <c r="AA6" s="5"/>
      <c r="AB6" s="4"/>
      <c r="AC6" s="4"/>
      <c r="AD6" s="4"/>
      <c r="AE6" s="4"/>
      <c r="AF6" s="4"/>
    </row>
    <row r="7" spans="1:32" ht="36" customHeight="1" x14ac:dyDescent="0.15">
      <c r="A7" s="110">
        <f>'[1].xls].xls].xls].xls].xls].xls].xls].'!A8</f>
        <v>6</v>
      </c>
      <c r="B7" s="56" t="str">
        <f>LOOKUP($A7,登録順!$A$3:$A$16,登録順!$B$3:$B$16)</f>
        <v>ファイターズ</v>
      </c>
      <c r="C7" s="9">
        <f>COUNTIF(試合結果記録表!J$2:M$141,$A7)</f>
        <v>1</v>
      </c>
      <c r="D7" s="8">
        <f>COUNTIF(試合結果記録表!J$2:J$141,$A7)</f>
        <v>1</v>
      </c>
      <c r="E7" s="8">
        <f>COUNTIF(試合結果記録表!K$2:K$141,$A7)</f>
        <v>0</v>
      </c>
      <c r="F7" s="8">
        <f>COUNTIF(試合結果記録表!L$2:L$141,$A7)+COUNTIF(試合結果記録表!M$2:M$141,$A7)</f>
        <v>0</v>
      </c>
      <c r="G7" s="57">
        <f t="shared" si="0"/>
        <v>1</v>
      </c>
      <c r="H7" s="363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5"/>
      <c r="X7" s="124">
        <f t="shared" si="1"/>
        <v>1</v>
      </c>
      <c r="Y7" s="125" t="s">
        <v>24</v>
      </c>
      <c r="Z7" s="119"/>
      <c r="AA7" s="5"/>
      <c r="AB7" s="4"/>
      <c r="AC7" s="4"/>
      <c r="AD7" s="4"/>
      <c r="AE7" s="4"/>
      <c r="AF7" s="4"/>
    </row>
    <row r="8" spans="1:32" ht="36" customHeight="1" x14ac:dyDescent="0.15">
      <c r="A8" s="110">
        <f>'[1].xls].xls].xls].xls].xls].xls].xls].'!A9</f>
        <v>7</v>
      </c>
      <c r="B8" s="56" t="str">
        <f>LOOKUP($A8,登録順!$A$3:$A$16,登録順!$B$3:$B$16)</f>
        <v>深大寺モータース</v>
      </c>
      <c r="C8" s="9">
        <f>COUNTIF(試合結果記録表!J$2:M$141,$A8)</f>
        <v>2</v>
      </c>
      <c r="D8" s="8">
        <f>COUNTIF(試合結果記録表!J$2:J$141,$A8)</f>
        <v>2</v>
      </c>
      <c r="E8" s="8">
        <f>COUNTIF(試合結果記録表!K$2:K$141,$A8)</f>
        <v>0</v>
      </c>
      <c r="F8" s="8">
        <f>COUNTIF(試合結果記録表!L$2:L$141,$A8)+COUNTIF(試合結果記録表!M$2:M$141,$A8)</f>
        <v>0</v>
      </c>
      <c r="G8" s="57">
        <f t="shared" si="0"/>
        <v>1</v>
      </c>
      <c r="H8" s="363" t="s">
        <v>89</v>
      </c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5"/>
      <c r="X8" s="124">
        <f t="shared" si="1"/>
        <v>1</v>
      </c>
      <c r="Y8" s="125" t="s">
        <v>24</v>
      </c>
      <c r="Z8" s="119"/>
      <c r="AA8" s="5"/>
      <c r="AB8" s="4"/>
      <c r="AC8" s="4"/>
      <c r="AD8" s="4"/>
      <c r="AE8" s="4"/>
      <c r="AF8" s="4"/>
    </row>
    <row r="9" spans="1:32" ht="36" customHeight="1" x14ac:dyDescent="0.15">
      <c r="A9" s="110">
        <f>'[1].xls].xls].xls].xls].xls].xls].xls].'!A10</f>
        <v>8</v>
      </c>
      <c r="B9" s="56" t="str">
        <f>LOOKUP($A9,登録順!$A$3:$A$16,登録順!$B$3:$B$16)</f>
        <v>オジャーズ</v>
      </c>
      <c r="C9" s="9">
        <f>COUNTIF(試合結果記録表!J$2:M$141,$A9)</f>
        <v>1</v>
      </c>
      <c r="D9" s="8">
        <f>COUNTIF(試合結果記録表!J$2:J$141,$A9)</f>
        <v>1</v>
      </c>
      <c r="E9" s="8">
        <f>COUNTIF(試合結果記録表!K$2:K$141,$A9)</f>
        <v>0</v>
      </c>
      <c r="F9" s="8">
        <f>COUNTIF(試合結果記録表!L$2:L$141,$A9)+COUNTIF(試合結果記録表!M$2:M$141,$A9)</f>
        <v>0</v>
      </c>
      <c r="G9" s="57">
        <f t="shared" si="0"/>
        <v>1</v>
      </c>
      <c r="H9" s="363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5"/>
      <c r="X9" s="124">
        <f t="shared" si="1"/>
        <v>1</v>
      </c>
      <c r="Y9" s="125" t="s">
        <v>24</v>
      </c>
      <c r="Z9" s="119"/>
      <c r="AA9" s="5"/>
      <c r="AB9" s="4"/>
      <c r="AC9" s="4"/>
      <c r="AD9" s="4"/>
      <c r="AE9" s="4"/>
      <c r="AF9" s="4"/>
    </row>
    <row r="10" spans="1:32" ht="36" customHeight="1" x14ac:dyDescent="0.15">
      <c r="A10" s="110">
        <f>'[1].xls].xls].xls].xls].xls].xls].xls].'!A11</f>
        <v>9</v>
      </c>
      <c r="B10" s="56" t="str">
        <f>LOOKUP($A10,登録順!$A$3:$A$16,登録順!$B$3:$B$16)</f>
        <v>影法師</v>
      </c>
      <c r="C10" s="9">
        <f>COUNTIF(試合結果記録表!J$2:M$141,$A10)</f>
        <v>2</v>
      </c>
      <c r="D10" s="8">
        <f>COUNTIF(試合結果記録表!J$2:J$141,$A10)</f>
        <v>0</v>
      </c>
      <c r="E10" s="8">
        <f>COUNTIF(試合結果記録表!K$2:K$141,$A10)</f>
        <v>2</v>
      </c>
      <c r="F10" s="8">
        <f>COUNTIF(試合結果記録表!L$2:L$141,$A10)+COUNTIF(試合結果記録表!M$2:M$141,$A10)</f>
        <v>0</v>
      </c>
      <c r="G10" s="57">
        <f t="shared" si="0"/>
        <v>0</v>
      </c>
      <c r="H10" s="363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5"/>
      <c r="X10" s="124">
        <f t="shared" si="1"/>
        <v>8</v>
      </c>
      <c r="Y10" s="125" t="s">
        <v>24</v>
      </c>
      <c r="Z10" s="119"/>
      <c r="AA10" s="5"/>
      <c r="AB10" s="4"/>
      <c r="AC10" s="4"/>
      <c r="AD10" s="4"/>
      <c r="AE10" s="4"/>
      <c r="AF10" s="4"/>
    </row>
    <row r="11" spans="1:32" ht="36" customHeight="1" x14ac:dyDescent="0.15">
      <c r="A11" s="110">
        <f>'[1].xls].xls].xls].xls].xls].xls].xls].'!A12</f>
        <v>10</v>
      </c>
      <c r="B11" s="56" t="str">
        <f>LOOKUP($A11,登録順!$A$3:$A$16,登録順!$B$3:$B$16)</f>
        <v>ＫＡＮＥＫＯ</v>
      </c>
      <c r="C11" s="9">
        <f>COUNTIF(試合結果記録表!J$2:M$141,$A11)</f>
        <v>2</v>
      </c>
      <c r="D11" s="8">
        <f>COUNTIF(試合結果記録表!J$2:J$141,$A11)</f>
        <v>0</v>
      </c>
      <c r="E11" s="8">
        <f>COUNTIF(試合結果記録表!K$2:K$141,$A11)</f>
        <v>2</v>
      </c>
      <c r="F11" s="8">
        <f>COUNTIF(試合結果記録表!L$2:L$141,$A11)+COUNTIF(試合結果記録表!M$2:M$141,$A11)</f>
        <v>0</v>
      </c>
      <c r="G11" s="57">
        <f t="shared" si="0"/>
        <v>0</v>
      </c>
      <c r="H11" s="363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5"/>
      <c r="X11" s="124">
        <f t="shared" si="1"/>
        <v>8</v>
      </c>
      <c r="Y11" s="125" t="s">
        <v>24</v>
      </c>
      <c r="Z11" s="119"/>
      <c r="AA11" s="5"/>
      <c r="AB11" s="4"/>
      <c r="AC11" s="4"/>
      <c r="AD11" s="4"/>
      <c r="AE11" s="4"/>
      <c r="AF11" s="4"/>
    </row>
    <row r="12" spans="1:32" ht="36" customHeight="1" x14ac:dyDescent="0.15">
      <c r="A12" s="110">
        <f>'[1].xls].xls].xls].xls].xls].xls].xls].'!A13</f>
        <v>11</v>
      </c>
      <c r="B12" s="56" t="str">
        <f>LOOKUP($A12,登録順!$A$3:$A$16,登録順!$B$3:$B$16)</f>
        <v>アニマルズ</v>
      </c>
      <c r="C12" s="9">
        <f>COUNTIF(試合結果記録表!J$2:M$141,$A12)</f>
        <v>2</v>
      </c>
      <c r="D12" s="8">
        <f>COUNTIF(試合結果記録表!J$2:J$141,$A12)</f>
        <v>0</v>
      </c>
      <c r="E12" s="8">
        <f>COUNTIF(試合結果記録表!K$2:K$141,$A12)</f>
        <v>2</v>
      </c>
      <c r="F12" s="8">
        <f>COUNTIF(試合結果記録表!L$2:L$141,$A12)+COUNTIF(試合結果記録表!M$2:M$141,$A12)</f>
        <v>0</v>
      </c>
      <c r="G12" s="57">
        <f t="shared" si="0"/>
        <v>0</v>
      </c>
      <c r="H12" s="363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5"/>
      <c r="X12" s="124">
        <f t="shared" si="1"/>
        <v>8</v>
      </c>
      <c r="Y12" s="125" t="s">
        <v>24</v>
      </c>
      <c r="Z12" s="119"/>
      <c r="AA12" s="5"/>
      <c r="AB12" s="4"/>
      <c r="AC12" s="4"/>
      <c r="AD12" s="4"/>
      <c r="AE12" s="4"/>
      <c r="AF12" s="4"/>
    </row>
    <row r="13" spans="1:32" ht="36" customHeight="1" x14ac:dyDescent="0.15">
      <c r="A13" s="110">
        <f>'[1].xls].xls].xls].xls].xls].xls].xls].'!A14</f>
        <v>12</v>
      </c>
      <c r="B13" s="56"/>
      <c r="C13" s="9"/>
      <c r="D13" s="8"/>
      <c r="E13" s="8"/>
      <c r="F13" s="8"/>
      <c r="G13" s="57"/>
      <c r="H13" s="363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5"/>
      <c r="X13" s="124"/>
      <c r="Y13" s="125"/>
      <c r="Z13" s="119"/>
      <c r="AA13" s="5"/>
      <c r="AB13" s="4"/>
      <c r="AC13" s="4"/>
      <c r="AD13" s="4"/>
      <c r="AE13" s="4"/>
      <c r="AF13" s="4"/>
    </row>
    <row r="14" spans="1:32" ht="36" customHeight="1" thickBot="1" x14ac:dyDescent="0.2">
      <c r="A14" s="111">
        <f>'[1].xls].xls].xls].xls].xls].xls].xls].'!A15</f>
        <v>13</v>
      </c>
      <c r="B14" s="58"/>
      <c r="C14" s="59"/>
      <c r="D14" s="60"/>
      <c r="E14" s="60"/>
      <c r="F14" s="60"/>
      <c r="G14" s="61"/>
      <c r="H14" s="366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8"/>
      <c r="X14" s="126"/>
      <c r="Y14" s="127"/>
      <c r="Z14" s="120"/>
      <c r="AA14" s="5"/>
      <c r="AB14" s="4"/>
      <c r="AC14" s="4"/>
      <c r="AD14" s="4"/>
      <c r="AE14" s="4"/>
      <c r="AF14" s="4"/>
    </row>
    <row r="15" spans="1:32" ht="18" customHeight="1" thickBot="1" x14ac:dyDescent="0.2">
      <c r="A15" s="112"/>
      <c r="B15" s="113" t="s">
        <v>7</v>
      </c>
      <c r="C15" s="114">
        <f>SUM(C2:C14)</f>
        <v>18</v>
      </c>
      <c r="D15" s="115">
        <f>SUM(D2:D14)</f>
        <v>9</v>
      </c>
      <c r="E15" s="115">
        <f>SUM(E2:E14)</f>
        <v>9</v>
      </c>
      <c r="F15" s="115">
        <f>SUM(F2:F14)</f>
        <v>0</v>
      </c>
      <c r="G15" s="116"/>
      <c r="H15" s="355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7"/>
      <c r="X15" s="128"/>
      <c r="Y15" s="129"/>
      <c r="Z15" s="121"/>
      <c r="AA15" s="5"/>
      <c r="AB15" s="4"/>
      <c r="AC15" s="4"/>
      <c r="AD15" s="4"/>
      <c r="AE15" s="4"/>
      <c r="AF15" s="4"/>
    </row>
    <row r="16" spans="1:32" ht="18" customHeight="1" thickTop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62"/>
      <c r="AB16" s="4"/>
      <c r="AC16" s="4"/>
      <c r="AD16" s="4"/>
      <c r="AE16" s="4"/>
      <c r="AF16" s="4"/>
    </row>
    <row r="17" spans="1:32" ht="18" customHeight="1" x14ac:dyDescent="0.15">
      <c r="A17" s="5"/>
      <c r="B17" s="117">
        <v>46138</v>
      </c>
      <c r="C17" s="358" t="s">
        <v>36</v>
      </c>
      <c r="D17" s="359"/>
      <c r="E17" s="359"/>
      <c r="F17" s="359"/>
      <c r="G17" s="360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62"/>
      <c r="AB17" s="4"/>
      <c r="AC17" s="4"/>
      <c r="AD17" s="4"/>
      <c r="AE17" s="4"/>
      <c r="AF17" s="4"/>
    </row>
    <row r="18" spans="1:32" ht="18" customHeight="1" x14ac:dyDescent="0.15">
      <c r="A18" s="5"/>
      <c r="B18" s="361" t="s">
        <v>37</v>
      </c>
      <c r="C18" s="362"/>
      <c r="D18" s="362"/>
      <c r="E18" s="362"/>
      <c r="F18" s="362"/>
      <c r="G18" s="36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5"/>
      <c r="AA18" s="62"/>
    </row>
    <row r="19" spans="1:32" ht="18" customHeight="1" x14ac:dyDescent="0.15">
      <c r="A19" s="5"/>
      <c r="B19" s="354" t="s">
        <v>38</v>
      </c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5"/>
      <c r="AA19" s="62"/>
    </row>
    <row r="20" spans="1:32" ht="18" customHeight="1" x14ac:dyDescent="0.15">
      <c r="A20" s="5"/>
      <c r="B20" s="354" t="s">
        <v>39</v>
      </c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5"/>
      <c r="AA20" s="62"/>
    </row>
    <row r="21" spans="1:32" ht="18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62"/>
      <c r="AA21" s="62"/>
    </row>
    <row r="22" spans="1:32" ht="18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32" ht="18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32" ht="18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32" ht="18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32" ht="18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32" ht="18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32" ht="18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32" ht="18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</sheetData>
  <mergeCells count="20">
    <mergeCell ref="H12:W12"/>
    <mergeCell ref="H13:W13"/>
    <mergeCell ref="H14:W14"/>
    <mergeCell ref="H1:W1"/>
    <mergeCell ref="X1:Y1"/>
    <mergeCell ref="H2:W2"/>
    <mergeCell ref="H3:W3"/>
    <mergeCell ref="H4:W4"/>
    <mergeCell ref="H5:W5"/>
    <mergeCell ref="H6:W6"/>
    <mergeCell ref="B20:Y20"/>
    <mergeCell ref="H15:W15"/>
    <mergeCell ref="C17:G17"/>
    <mergeCell ref="B18:G18"/>
    <mergeCell ref="H7:W7"/>
    <mergeCell ref="H8:W8"/>
    <mergeCell ref="H9:W9"/>
    <mergeCell ref="H10:W10"/>
    <mergeCell ref="H11:W11"/>
    <mergeCell ref="B19:Y19"/>
  </mergeCells>
  <phoneticPr fontId="23"/>
  <pageMargins left="0.39370078740157483" right="0" top="0.39370078740157483" bottom="0" header="0.51181102362204722" footer="0.51181102362204722"/>
  <pageSetup paperSize="9" orientation="landscape" r:id="rId1"/>
  <headerFooter alignWithMargins="0"/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8EE4-1C0D-4839-A166-3954E4EDD843}">
  <sheetPr>
    <tabColor rgb="FF00B050"/>
  </sheetPr>
  <dimension ref="A1:D16"/>
  <sheetViews>
    <sheetView topLeftCell="A4" workbookViewId="0">
      <selection activeCell="B15" sqref="B15"/>
    </sheetView>
  </sheetViews>
  <sheetFormatPr defaultRowHeight="13.5" x14ac:dyDescent="0.15"/>
  <cols>
    <col min="1" max="1" width="10.625" customWidth="1"/>
    <col min="2" max="2" width="30.625" customWidth="1"/>
    <col min="3" max="3" width="9" customWidth="1"/>
  </cols>
  <sheetData>
    <row r="1" spans="1:4" ht="33" customHeight="1" thickBot="1" x14ac:dyDescent="0.2">
      <c r="A1" s="5"/>
      <c r="B1" s="69" t="s">
        <v>18</v>
      </c>
    </row>
    <row r="2" spans="1:4" ht="39" customHeight="1" thickBot="1" x14ac:dyDescent="0.2">
      <c r="A2" s="65" t="s">
        <v>0</v>
      </c>
      <c r="B2" s="64" t="s">
        <v>1</v>
      </c>
      <c r="C2" s="100"/>
    </row>
    <row r="3" spans="1:4" ht="39" customHeight="1" x14ac:dyDescent="0.15">
      <c r="A3" s="66">
        <v>1</v>
      </c>
      <c r="B3" s="79" t="s">
        <v>49</v>
      </c>
      <c r="C3" s="101"/>
      <c r="D3" s="78"/>
    </row>
    <row r="4" spans="1:4" ht="39" customHeight="1" x14ac:dyDescent="0.15">
      <c r="A4" s="67">
        <v>2</v>
      </c>
      <c r="B4" s="76" t="s">
        <v>45</v>
      </c>
      <c r="C4" s="101"/>
      <c r="D4" s="78"/>
    </row>
    <row r="5" spans="1:4" ht="39" customHeight="1" x14ac:dyDescent="0.15">
      <c r="A5" s="67">
        <v>3</v>
      </c>
      <c r="B5" s="76" t="s">
        <v>47</v>
      </c>
      <c r="C5" s="101"/>
      <c r="D5" s="78"/>
    </row>
    <row r="6" spans="1:4" ht="39" customHeight="1" x14ac:dyDescent="0.15">
      <c r="A6" s="67">
        <v>4</v>
      </c>
      <c r="B6" s="76" t="s">
        <v>50</v>
      </c>
      <c r="C6" s="101"/>
      <c r="D6" s="78"/>
    </row>
    <row r="7" spans="1:4" ht="39" customHeight="1" x14ac:dyDescent="0.15">
      <c r="A7" s="67">
        <v>5</v>
      </c>
      <c r="B7" s="76" t="s">
        <v>48</v>
      </c>
      <c r="C7" s="101"/>
      <c r="D7" s="78"/>
    </row>
    <row r="8" spans="1:4" ht="39" customHeight="1" x14ac:dyDescent="0.15">
      <c r="A8" s="67">
        <v>6</v>
      </c>
      <c r="B8" s="76" t="s">
        <v>55</v>
      </c>
      <c r="C8" s="101"/>
      <c r="D8" s="78"/>
    </row>
    <row r="9" spans="1:4" ht="39" customHeight="1" x14ac:dyDescent="0.15">
      <c r="A9" s="67">
        <v>7</v>
      </c>
      <c r="B9" s="76" t="s">
        <v>53</v>
      </c>
      <c r="C9" s="101"/>
      <c r="D9" s="78"/>
    </row>
    <row r="10" spans="1:4" ht="39" customHeight="1" x14ac:dyDescent="0.15">
      <c r="A10" s="67">
        <v>8</v>
      </c>
      <c r="B10" s="76" t="s">
        <v>54</v>
      </c>
      <c r="C10" s="101"/>
      <c r="D10" s="78"/>
    </row>
    <row r="11" spans="1:4" ht="39" customHeight="1" x14ac:dyDescent="0.15">
      <c r="A11" s="67">
        <v>9</v>
      </c>
      <c r="B11" s="76" t="s">
        <v>52</v>
      </c>
      <c r="C11" s="101"/>
      <c r="D11" s="78"/>
    </row>
    <row r="12" spans="1:4" ht="39" customHeight="1" x14ac:dyDescent="0.15">
      <c r="A12" s="67">
        <v>10</v>
      </c>
      <c r="B12" s="76" t="s">
        <v>46</v>
      </c>
      <c r="C12" s="101"/>
      <c r="D12" s="78"/>
    </row>
    <row r="13" spans="1:4" ht="39" customHeight="1" x14ac:dyDescent="0.15">
      <c r="A13" s="67">
        <v>11</v>
      </c>
      <c r="B13" s="76" t="s">
        <v>51</v>
      </c>
      <c r="C13" s="101"/>
      <c r="D13" s="78"/>
    </row>
    <row r="14" spans="1:4" ht="39" customHeight="1" x14ac:dyDescent="0.15">
      <c r="A14" s="67"/>
      <c r="B14" s="76"/>
      <c r="C14" s="101"/>
      <c r="D14" s="78"/>
    </row>
    <row r="15" spans="1:4" ht="39" customHeight="1" thickBot="1" x14ac:dyDescent="0.2">
      <c r="A15" s="68"/>
      <c r="B15" s="77"/>
      <c r="C15" s="101"/>
      <c r="D15" s="78"/>
    </row>
    <row r="16" spans="1:4" ht="17.25" customHeight="1" x14ac:dyDescent="0.15">
      <c r="A16" s="3"/>
      <c r="B16" s="6"/>
    </row>
  </sheetData>
  <phoneticPr fontId="23"/>
  <pageMargins left="0.75" right="0.75" top="1" bottom="1" header="0.51111111111111107" footer="0.5111111111111110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ED26-50EE-44A9-8126-F887F02179CF}">
  <sheetPr>
    <tabColor rgb="FF0070C0"/>
  </sheetPr>
  <dimension ref="A1:L460"/>
  <sheetViews>
    <sheetView zoomScaleNormal="100" workbookViewId="0">
      <pane ySplit="2" topLeftCell="A90" activePane="bottomLeft" state="frozen"/>
      <selection pane="bottomLeft" activeCell="K101" sqref="K101"/>
    </sheetView>
  </sheetViews>
  <sheetFormatPr defaultRowHeight="16.5" customHeight="1" x14ac:dyDescent="0.15"/>
  <cols>
    <col min="1" max="1" width="5.625" customWidth="1"/>
    <col min="2" max="2" width="8.625" customWidth="1"/>
    <col min="3" max="3" width="7.625" customWidth="1"/>
    <col min="4" max="4" width="3.625" customWidth="1"/>
    <col min="5" max="6" width="18.625" customWidth="1"/>
    <col min="7" max="7" width="3.625" customWidth="1"/>
    <col min="8" max="8" width="18.625" style="11" customWidth="1"/>
    <col min="9" max="9" width="3.625" style="27" customWidth="1"/>
    <col min="10" max="11" width="10.625" customWidth="1"/>
    <col min="12" max="12" width="3.625" customWidth="1"/>
  </cols>
  <sheetData>
    <row r="1" spans="1:12" ht="18" customHeight="1" thickTop="1" x14ac:dyDescent="0.15">
      <c r="A1" s="396" t="s">
        <v>19</v>
      </c>
      <c r="B1" s="401" t="s">
        <v>8</v>
      </c>
      <c r="C1" s="399" t="s">
        <v>9</v>
      </c>
      <c r="D1" s="394" t="s">
        <v>20</v>
      </c>
      <c r="E1" s="395"/>
      <c r="F1" s="395"/>
      <c r="G1" s="395"/>
      <c r="H1" s="376" t="s">
        <v>21</v>
      </c>
      <c r="I1" s="211"/>
      <c r="J1" s="234" t="s">
        <v>40</v>
      </c>
      <c r="K1" s="273"/>
      <c r="L1" s="5"/>
    </row>
    <row r="2" spans="1:12" ht="18" customHeight="1" thickBot="1" x14ac:dyDescent="0.2">
      <c r="A2" s="397"/>
      <c r="B2" s="402"/>
      <c r="C2" s="400"/>
      <c r="D2" s="221"/>
      <c r="E2" s="212" t="s">
        <v>22</v>
      </c>
      <c r="F2" s="213" t="s">
        <v>23</v>
      </c>
      <c r="G2" s="222"/>
      <c r="H2" s="377"/>
      <c r="I2" s="223"/>
      <c r="J2" s="219"/>
      <c r="K2" s="274"/>
      <c r="L2" s="5"/>
    </row>
    <row r="3" spans="1:12" ht="18" customHeight="1" x14ac:dyDescent="0.15">
      <c r="A3" s="398">
        <v>1</v>
      </c>
      <c r="B3" s="403" t="s">
        <v>57</v>
      </c>
      <c r="C3" s="28" t="s">
        <v>27</v>
      </c>
      <c r="D3" s="80"/>
      <c r="E3" s="225"/>
      <c r="F3" s="226"/>
      <c r="G3" s="86"/>
      <c r="H3" s="103"/>
      <c r="I3" s="94"/>
      <c r="J3" s="253"/>
      <c r="K3" s="275"/>
      <c r="L3" s="5"/>
    </row>
    <row r="4" spans="1:12" ht="18" customHeight="1" x14ac:dyDescent="0.15">
      <c r="A4" s="388"/>
      <c r="B4" s="382"/>
      <c r="C4" s="16" t="s">
        <v>28</v>
      </c>
      <c r="D4" s="81"/>
      <c r="E4" s="18"/>
      <c r="F4" s="19"/>
      <c r="G4" s="87"/>
      <c r="H4" s="73"/>
      <c r="I4" s="95"/>
      <c r="J4" s="254"/>
      <c r="K4" s="276"/>
      <c r="L4" s="5"/>
    </row>
    <row r="5" spans="1:12" ht="18" customHeight="1" x14ac:dyDescent="0.15">
      <c r="A5" s="388"/>
      <c r="B5" s="382"/>
      <c r="C5" s="16" t="s">
        <v>29</v>
      </c>
      <c r="D5" s="81">
        <v>1</v>
      </c>
      <c r="E5" s="18" t="str">
        <f>LOOKUP($D5,登録順!$A$3:$A$16,登録順!$B$3:$B$16)</f>
        <v>デビルス</v>
      </c>
      <c r="F5" s="19" t="str">
        <f>LOOKUP($G5,登録順!$A$3:$A$16,登録順!$B$3:$B$16)</f>
        <v>くすのきナインズ</v>
      </c>
      <c r="G5" s="87">
        <v>4</v>
      </c>
      <c r="H5" s="73" t="str">
        <f>LOOKUP($I5,登録順!$A$3:$A$16,登録順!$B$3:$B$16)</f>
        <v>アニマルズ</v>
      </c>
      <c r="I5" s="95">
        <v>11</v>
      </c>
      <c r="J5" s="258">
        <v>46271</v>
      </c>
      <c r="K5" s="276"/>
      <c r="L5" s="5"/>
    </row>
    <row r="6" spans="1:12" ht="18" customHeight="1" x14ac:dyDescent="0.15">
      <c r="A6" s="388"/>
      <c r="B6" s="382"/>
      <c r="C6" s="16" t="s">
        <v>30</v>
      </c>
      <c r="D6" s="81">
        <v>8</v>
      </c>
      <c r="E6" s="18" t="str">
        <f>LOOKUP($D6,登録順!$A$3:$A$16,登録順!$B$3:$B$16)</f>
        <v>オジャーズ</v>
      </c>
      <c r="F6" s="19" t="str">
        <f>LOOKUP($G6,登録順!$A$3:$A$16,登録順!$B$3:$B$16)</f>
        <v>ＫＡＮＥＫＯ</v>
      </c>
      <c r="G6" s="87">
        <v>10</v>
      </c>
      <c r="H6" s="73" t="str">
        <f>LOOKUP($I6,登録順!$A$3:$A$16,登録順!$B$3:$B$16)</f>
        <v>調布イーグルス</v>
      </c>
      <c r="I6" s="95">
        <v>5</v>
      </c>
      <c r="J6" s="258">
        <v>46271</v>
      </c>
      <c r="K6" s="276"/>
      <c r="L6" s="5"/>
    </row>
    <row r="7" spans="1:12" ht="18" customHeight="1" x14ac:dyDescent="0.15">
      <c r="A7" s="389"/>
      <c r="B7" s="385"/>
      <c r="C7" s="21" t="s">
        <v>31</v>
      </c>
      <c r="D7" s="82">
        <v>2</v>
      </c>
      <c r="E7" s="23" t="str">
        <f>LOOKUP($D7,登録順!$A$3:$A$16,登録順!$B$3:$B$16)</f>
        <v>トータース</v>
      </c>
      <c r="F7" s="24" t="str">
        <f>LOOKUP($G7,登録順!$A$3:$A$16,登録順!$B$3:$B$16)</f>
        <v>ファイターズ</v>
      </c>
      <c r="G7" s="88">
        <v>6</v>
      </c>
      <c r="H7" s="75" t="str">
        <f>LOOKUP($I7,登録順!$A$3:$A$16,登録順!$B$3:$B$16)</f>
        <v>東京アローズ</v>
      </c>
      <c r="I7" s="96">
        <v>3</v>
      </c>
      <c r="J7" s="266">
        <v>46271</v>
      </c>
      <c r="K7" s="277"/>
      <c r="L7" s="5"/>
    </row>
    <row r="8" spans="1:12" ht="18" customHeight="1" x14ac:dyDescent="0.15">
      <c r="A8" s="393">
        <f>A3+1</f>
        <v>2</v>
      </c>
      <c r="B8" s="386" t="s">
        <v>58</v>
      </c>
      <c r="C8" s="214" t="s">
        <v>27</v>
      </c>
      <c r="D8" s="215"/>
      <c r="E8" s="227"/>
      <c r="F8" s="193"/>
      <c r="G8" s="216"/>
      <c r="H8" s="217"/>
      <c r="I8" s="218"/>
      <c r="J8" s="256"/>
      <c r="K8" s="278"/>
      <c r="L8" s="5"/>
    </row>
    <row r="9" spans="1:12" ht="18" customHeight="1" x14ac:dyDescent="0.15">
      <c r="A9" s="388"/>
      <c r="B9" s="382"/>
      <c r="C9" s="40" t="s">
        <v>28</v>
      </c>
      <c r="D9" s="84"/>
      <c r="E9" s="18"/>
      <c r="F9" s="19"/>
      <c r="G9" s="87"/>
      <c r="H9" s="73"/>
      <c r="I9" s="98"/>
      <c r="J9" s="254"/>
      <c r="K9" s="276"/>
      <c r="L9" s="5"/>
    </row>
    <row r="10" spans="1:12" ht="18" customHeight="1" x14ac:dyDescent="0.15">
      <c r="A10" s="388"/>
      <c r="B10" s="382"/>
      <c r="C10" s="40" t="s">
        <v>29</v>
      </c>
      <c r="D10" s="81">
        <v>11</v>
      </c>
      <c r="E10" s="18" t="str">
        <f>LOOKUP($D10,登録順!$A$3:$A$16,登録順!$B$3:$B$16)</f>
        <v>アニマルズ</v>
      </c>
      <c r="F10" s="19" t="str">
        <f>LOOKUP($G10,登録順!$A$3:$A$16,登録順!$B$3:$B$16)</f>
        <v>調布イーグルス</v>
      </c>
      <c r="G10" s="90">
        <v>5</v>
      </c>
      <c r="H10" s="73" t="str">
        <f>LOOKUP($I10,登録順!$A$3:$A$16,登録順!$B$3:$B$16)</f>
        <v>デビルス</v>
      </c>
      <c r="I10" s="98">
        <v>1</v>
      </c>
      <c r="J10" s="254"/>
      <c r="K10" s="276"/>
      <c r="L10" s="5"/>
    </row>
    <row r="11" spans="1:12" ht="18" customHeight="1" x14ac:dyDescent="0.15">
      <c r="A11" s="388"/>
      <c r="B11" s="382"/>
      <c r="C11" s="40" t="s">
        <v>30</v>
      </c>
      <c r="D11" s="81">
        <v>3</v>
      </c>
      <c r="E11" s="18" t="str">
        <f>LOOKUP($D11,登録順!$A$3:$A$16,登録順!$B$3:$B$16)</f>
        <v>東京アローズ</v>
      </c>
      <c r="F11" s="19" t="str">
        <f>LOOKUP($G11,登録順!$A$3:$A$16,登録順!$B$3:$B$16)</f>
        <v>深大寺モータース</v>
      </c>
      <c r="G11" s="87">
        <v>7</v>
      </c>
      <c r="H11" s="73" t="str">
        <f>LOOKUP($I11,登録順!$A$3:$A$16,登録順!$B$3:$B$16)</f>
        <v>くすのきナインズ</v>
      </c>
      <c r="I11" s="98">
        <v>4</v>
      </c>
      <c r="J11" s="254"/>
      <c r="K11" s="276"/>
      <c r="L11" s="5"/>
    </row>
    <row r="12" spans="1:12" ht="18" customHeight="1" x14ac:dyDescent="0.15">
      <c r="A12" s="389"/>
      <c r="B12" s="385"/>
      <c r="C12" s="42" t="s">
        <v>31</v>
      </c>
      <c r="D12" s="81">
        <v>9</v>
      </c>
      <c r="E12" s="18" t="str">
        <f>LOOKUP($D12,登録順!$A$3:$A$16,登録順!$B$3:$B$16)</f>
        <v>影法師</v>
      </c>
      <c r="F12" s="19" t="str">
        <f>LOOKUP($G12,登録順!$A$3:$A$16,登録順!$B$3:$B$16)</f>
        <v>オジャーズ</v>
      </c>
      <c r="G12" s="87">
        <v>8</v>
      </c>
      <c r="H12" s="73" t="str">
        <f>LOOKUP($I12,登録順!$A$3:$A$16,登録順!$B$3:$B$16)</f>
        <v>ＫＡＮＥＫＯ</v>
      </c>
      <c r="I12" s="98">
        <v>10</v>
      </c>
      <c r="J12" s="257"/>
      <c r="K12" s="279"/>
      <c r="L12" s="5"/>
    </row>
    <row r="13" spans="1:12" ht="18" customHeight="1" x14ac:dyDescent="0.15">
      <c r="A13" s="387">
        <f>A8+1</f>
        <v>3</v>
      </c>
      <c r="B13" s="381" t="s">
        <v>59</v>
      </c>
      <c r="C13" s="44" t="s">
        <v>27</v>
      </c>
      <c r="D13" s="83"/>
      <c r="E13" s="13"/>
      <c r="F13" s="14"/>
      <c r="G13" s="89"/>
      <c r="H13" s="74"/>
      <c r="I13" s="97"/>
      <c r="J13" s="256"/>
      <c r="K13" s="278"/>
      <c r="L13" s="5"/>
    </row>
    <row r="14" spans="1:12" ht="18" customHeight="1" x14ac:dyDescent="0.15">
      <c r="A14" s="388"/>
      <c r="B14" s="382"/>
      <c r="C14" s="40" t="s">
        <v>28</v>
      </c>
      <c r="D14" s="81"/>
      <c r="E14" s="18"/>
      <c r="F14" s="19"/>
      <c r="G14" s="87"/>
      <c r="H14" s="73"/>
      <c r="I14" s="98"/>
      <c r="J14" s="254"/>
      <c r="K14" s="276"/>
      <c r="L14" s="5"/>
    </row>
    <row r="15" spans="1:12" ht="18" customHeight="1" x14ac:dyDescent="0.15">
      <c r="A15" s="388"/>
      <c r="B15" s="382"/>
      <c r="C15" s="40" t="s">
        <v>29</v>
      </c>
      <c r="D15" s="81">
        <v>10</v>
      </c>
      <c r="E15" s="18" t="str">
        <f>LOOKUP($D15,登録順!$A$3:$A$16,登録順!$B$3:$B$16)</f>
        <v>ＫＡＮＥＫＯ</v>
      </c>
      <c r="F15" s="19" t="str">
        <f>LOOKUP($G15,登録順!$A$3:$A$16,登録順!$B$3:$B$16)</f>
        <v>トータース</v>
      </c>
      <c r="G15" s="87">
        <v>2</v>
      </c>
      <c r="H15" s="73" t="str">
        <f>LOOKUP($I15,登録順!$A$3:$A$16,登録順!$B$3:$B$16)</f>
        <v>深大寺モータース</v>
      </c>
      <c r="I15" s="98">
        <v>7</v>
      </c>
      <c r="J15" s="254"/>
      <c r="K15" s="276"/>
      <c r="L15" s="5"/>
    </row>
    <row r="16" spans="1:12" ht="18" customHeight="1" x14ac:dyDescent="0.15">
      <c r="A16" s="388"/>
      <c r="B16" s="382"/>
      <c r="C16" s="40" t="s">
        <v>30</v>
      </c>
      <c r="D16" s="81">
        <v>6</v>
      </c>
      <c r="E16" s="18" t="str">
        <f>LOOKUP($D16,登録順!$A$3:$A$16,登録順!$B$3:$B$16)</f>
        <v>ファイターズ</v>
      </c>
      <c r="F16" s="19" t="str">
        <f>LOOKUP($G16,登録順!$A$3:$A$16,登録順!$B$3:$B$16)</f>
        <v>アニマルズ</v>
      </c>
      <c r="G16" s="90">
        <v>11</v>
      </c>
      <c r="H16" s="73" t="str">
        <f>LOOKUP($I16,登録順!$A$3:$A$16,登録順!$B$3:$B$16)</f>
        <v>影法師</v>
      </c>
      <c r="I16" s="98">
        <v>9</v>
      </c>
      <c r="J16" s="254"/>
      <c r="K16" s="276"/>
      <c r="L16" s="5"/>
    </row>
    <row r="17" spans="1:12" ht="18" customHeight="1" x14ac:dyDescent="0.15">
      <c r="A17" s="389"/>
      <c r="B17" s="385"/>
      <c r="C17" s="42" t="s">
        <v>31</v>
      </c>
      <c r="D17" s="81">
        <v>5</v>
      </c>
      <c r="E17" s="18" t="str">
        <f>LOOKUP($D17,登録順!$A$3:$A$16,登録順!$B$3:$B$16)</f>
        <v>調布イーグルス</v>
      </c>
      <c r="F17" s="19" t="str">
        <f>LOOKUP($G17,登録順!$A$3:$A$16,登録順!$B$3:$B$16)</f>
        <v>東京アローズ</v>
      </c>
      <c r="G17" s="90">
        <v>3</v>
      </c>
      <c r="H17" s="73" t="str">
        <f>LOOKUP($I17,登録順!$A$3:$A$16,登録順!$B$3:$B$16)</f>
        <v>デビルス</v>
      </c>
      <c r="I17" s="98">
        <v>1</v>
      </c>
      <c r="J17" s="257"/>
      <c r="K17" s="279"/>
      <c r="L17" s="5"/>
    </row>
    <row r="18" spans="1:12" ht="18" customHeight="1" x14ac:dyDescent="0.15">
      <c r="A18" s="387">
        <f>A13+1</f>
        <v>4</v>
      </c>
      <c r="B18" s="381" t="s">
        <v>60</v>
      </c>
      <c r="C18" s="44" t="s">
        <v>27</v>
      </c>
      <c r="D18" s="83"/>
      <c r="E18" s="13"/>
      <c r="F18" s="14"/>
      <c r="G18" s="91"/>
      <c r="H18" s="74"/>
      <c r="I18" s="97"/>
      <c r="J18" s="256"/>
      <c r="K18" s="278"/>
      <c r="L18" s="5"/>
    </row>
    <row r="19" spans="1:12" ht="18" customHeight="1" x14ac:dyDescent="0.15">
      <c r="A19" s="388"/>
      <c r="B19" s="382"/>
      <c r="C19" s="40" t="s">
        <v>28</v>
      </c>
      <c r="D19" s="84"/>
      <c r="E19" s="18"/>
      <c r="F19" s="19"/>
      <c r="G19" s="87"/>
      <c r="H19" s="73"/>
      <c r="I19" s="98"/>
      <c r="J19" s="254"/>
      <c r="K19" s="276"/>
      <c r="L19" s="5"/>
    </row>
    <row r="20" spans="1:12" ht="18" customHeight="1" x14ac:dyDescent="0.15">
      <c r="A20" s="388"/>
      <c r="B20" s="382"/>
      <c r="C20" s="40" t="s">
        <v>29</v>
      </c>
      <c r="D20" s="84">
        <v>7</v>
      </c>
      <c r="E20" s="18" t="str">
        <f>LOOKUP($D20,登録順!$A$3:$A$16,登録順!$B$3:$B$16)</f>
        <v>深大寺モータース</v>
      </c>
      <c r="F20" s="19" t="str">
        <f>LOOKUP($G20,登録順!$A$3:$A$16,登録順!$B$3:$B$16)</f>
        <v>影法師</v>
      </c>
      <c r="G20" s="87">
        <v>9</v>
      </c>
      <c r="H20" s="73" t="str">
        <f>LOOKUP($I20,登録順!$A$3:$A$16,登録順!$B$3:$B$16)</f>
        <v>オジャーズ</v>
      </c>
      <c r="I20" s="98">
        <v>8</v>
      </c>
      <c r="J20" s="254"/>
      <c r="K20" s="276"/>
      <c r="L20" s="5"/>
    </row>
    <row r="21" spans="1:12" ht="18" customHeight="1" x14ac:dyDescent="0.15">
      <c r="A21" s="388"/>
      <c r="B21" s="382"/>
      <c r="C21" s="40" t="s">
        <v>30</v>
      </c>
      <c r="D21" s="84">
        <v>4</v>
      </c>
      <c r="E21" s="18" t="str">
        <f>LOOKUP($D21,登録順!$A$3:$A$16,登録順!$B$3:$B$16)</f>
        <v>くすのきナインズ</v>
      </c>
      <c r="F21" s="19" t="str">
        <f>LOOKUP($G21,登録順!$A$3:$A$16,登録順!$B$3:$B$16)</f>
        <v>ＫＡＮＥＫＯ</v>
      </c>
      <c r="G21" s="87">
        <v>10</v>
      </c>
      <c r="H21" s="73" t="str">
        <f>LOOKUP($I21,登録順!$A$3:$A$16,登録順!$B$3:$B$16)</f>
        <v>ファイターズ</v>
      </c>
      <c r="I21" s="98">
        <v>6</v>
      </c>
      <c r="J21" s="254"/>
      <c r="K21" s="276"/>
      <c r="L21" s="5"/>
    </row>
    <row r="22" spans="1:12" ht="18" customHeight="1" x14ac:dyDescent="0.15">
      <c r="A22" s="389"/>
      <c r="B22" s="385"/>
      <c r="C22" s="42" t="s">
        <v>31</v>
      </c>
      <c r="D22" s="84">
        <v>1</v>
      </c>
      <c r="E22" s="18" t="str">
        <f>LOOKUP($D22,登録順!$A$3:$A$16,登録順!$B$3:$B$16)</f>
        <v>デビルス</v>
      </c>
      <c r="F22" s="19" t="str">
        <f>LOOKUP($G22,登録順!$A$3:$A$16,登録順!$B$3:$B$16)</f>
        <v>トータース</v>
      </c>
      <c r="G22" s="87">
        <v>2</v>
      </c>
      <c r="H22" s="73" t="str">
        <f>LOOKUP($I22,登録順!$A$3:$A$16,登録順!$B$3:$B$16)</f>
        <v>アニマルズ</v>
      </c>
      <c r="I22" s="98">
        <v>11</v>
      </c>
      <c r="J22" s="257"/>
      <c r="K22" s="279"/>
      <c r="L22" s="5"/>
    </row>
    <row r="23" spans="1:12" ht="18" customHeight="1" x14ac:dyDescent="0.15">
      <c r="A23" s="387">
        <f>A18+1</f>
        <v>5</v>
      </c>
      <c r="B23" s="381" t="s">
        <v>61</v>
      </c>
      <c r="C23" s="44" t="s">
        <v>27</v>
      </c>
      <c r="D23" s="83"/>
      <c r="E23" s="13"/>
      <c r="F23" s="14"/>
      <c r="G23" s="91"/>
      <c r="H23" s="74"/>
      <c r="I23" s="97"/>
      <c r="J23" s="256"/>
      <c r="K23" s="278"/>
      <c r="L23" s="5"/>
    </row>
    <row r="24" spans="1:12" ht="18" customHeight="1" x14ac:dyDescent="0.15">
      <c r="A24" s="388"/>
      <c r="B24" s="382"/>
      <c r="C24" s="40" t="s">
        <v>28</v>
      </c>
      <c r="D24" s="84"/>
      <c r="E24" s="18"/>
      <c r="F24" s="19"/>
      <c r="G24" s="87"/>
      <c r="H24" s="73"/>
      <c r="I24" s="98"/>
      <c r="J24" s="254"/>
      <c r="K24" s="276"/>
      <c r="L24" s="5"/>
    </row>
    <row r="25" spans="1:12" ht="18" customHeight="1" x14ac:dyDescent="0.15">
      <c r="A25" s="388"/>
      <c r="B25" s="382"/>
      <c r="C25" s="40" t="s">
        <v>29</v>
      </c>
      <c r="D25" s="84">
        <v>7</v>
      </c>
      <c r="E25" s="18" t="str">
        <f>LOOKUP($D25,登録順!$A$3:$A$16,登録順!$B$3:$B$16)</f>
        <v>深大寺モータース</v>
      </c>
      <c r="F25" s="19" t="str">
        <f>LOOKUP($G25,登録順!$A$3:$A$16,登録順!$B$3:$B$16)</f>
        <v>デビルス</v>
      </c>
      <c r="G25" s="87">
        <v>1</v>
      </c>
      <c r="H25" s="73" t="str">
        <f>LOOKUP($I25,登録順!$A$3:$A$16,登録順!$B$3:$B$16)</f>
        <v>オジャーズ</v>
      </c>
      <c r="I25" s="98">
        <v>8</v>
      </c>
      <c r="J25" s="254"/>
      <c r="K25" s="276"/>
      <c r="L25" s="5"/>
    </row>
    <row r="26" spans="1:12" ht="18" customHeight="1" x14ac:dyDescent="0.15">
      <c r="A26" s="388"/>
      <c r="B26" s="382"/>
      <c r="C26" s="40" t="s">
        <v>30</v>
      </c>
      <c r="D26" s="81">
        <v>9</v>
      </c>
      <c r="E26" s="18" t="str">
        <f>LOOKUP($D26,登録順!$A$3:$A$16,登録順!$B$3:$B$16)</f>
        <v>影法師</v>
      </c>
      <c r="F26" s="19" t="str">
        <f>LOOKUP($G26,登録順!$A$3:$A$16,登録順!$B$3:$B$16)</f>
        <v>くすのきナインズ</v>
      </c>
      <c r="G26" s="87">
        <v>4</v>
      </c>
      <c r="H26" s="73" t="str">
        <f>LOOKUP($I26,登録順!$A$3:$A$16,登録順!$B$3:$B$16)</f>
        <v>トータース</v>
      </c>
      <c r="I26" s="95">
        <v>2</v>
      </c>
      <c r="J26" s="254"/>
      <c r="K26" s="276"/>
      <c r="L26" s="5"/>
    </row>
    <row r="27" spans="1:12" ht="18" customHeight="1" x14ac:dyDescent="0.15">
      <c r="A27" s="389"/>
      <c r="B27" s="385"/>
      <c r="C27" s="42" t="s">
        <v>31</v>
      </c>
      <c r="D27" s="81">
        <v>10</v>
      </c>
      <c r="E27" s="18" t="str">
        <f>LOOKUP($D27,登録順!$A$3:$A$16,登録順!$B$3:$B$16)</f>
        <v>ＫＡＮＥＫＯ</v>
      </c>
      <c r="F27" s="19" t="str">
        <f>LOOKUP($G27,登録順!$A$3:$A$16,登録順!$B$3:$B$16)</f>
        <v>ファイターズ</v>
      </c>
      <c r="G27" s="87">
        <v>6</v>
      </c>
      <c r="H27" s="73" t="str">
        <f>LOOKUP($I27,登録順!$A$3:$A$16,登録順!$B$3:$B$16)</f>
        <v>調布イーグルス</v>
      </c>
      <c r="I27" s="95">
        <v>5</v>
      </c>
      <c r="J27" s="257"/>
      <c r="K27" s="279"/>
      <c r="L27" s="5"/>
    </row>
    <row r="28" spans="1:12" ht="18" customHeight="1" x14ac:dyDescent="0.15">
      <c r="A28" s="387">
        <f>A23+1</f>
        <v>6</v>
      </c>
      <c r="B28" s="381" t="s">
        <v>62</v>
      </c>
      <c r="C28" s="44" t="s">
        <v>27</v>
      </c>
      <c r="D28" s="83"/>
      <c r="E28" s="13"/>
      <c r="F28" s="14"/>
      <c r="G28" s="91"/>
      <c r="H28" s="74"/>
      <c r="I28" s="99"/>
      <c r="J28" s="256"/>
      <c r="K28" s="278"/>
      <c r="L28" s="25"/>
    </row>
    <row r="29" spans="1:12" ht="18" customHeight="1" x14ac:dyDescent="0.15">
      <c r="A29" s="388"/>
      <c r="B29" s="382"/>
      <c r="C29" s="40" t="s">
        <v>28</v>
      </c>
      <c r="D29" s="84"/>
      <c r="E29" s="18"/>
      <c r="F29" s="19"/>
      <c r="G29" s="87"/>
      <c r="H29" s="73"/>
      <c r="I29" s="98"/>
      <c r="J29" s="258"/>
      <c r="K29" s="276"/>
      <c r="L29" s="25"/>
    </row>
    <row r="30" spans="1:12" ht="18" customHeight="1" x14ac:dyDescent="0.15">
      <c r="A30" s="388"/>
      <c r="B30" s="382"/>
      <c r="C30" s="40" t="s">
        <v>29</v>
      </c>
      <c r="D30" s="81">
        <v>2</v>
      </c>
      <c r="E30" s="18" t="str">
        <f>LOOKUP($D30,登録順!$A$3:$A$16,登録順!$B$3:$B$16)</f>
        <v>トータース</v>
      </c>
      <c r="F30" s="19" t="str">
        <f>LOOKUP($G30,登録順!$A$3:$A$16,登録順!$B$3:$B$16)</f>
        <v>アニマルズ</v>
      </c>
      <c r="G30" s="87">
        <v>11</v>
      </c>
      <c r="H30" s="73" t="str">
        <f>LOOKUP($I30,登録順!$A$3:$A$16,登録順!$B$3:$B$16)</f>
        <v>くすのきナインズ</v>
      </c>
      <c r="I30" s="98">
        <v>4</v>
      </c>
      <c r="J30" s="258"/>
      <c r="K30" s="276"/>
      <c r="L30" s="25"/>
    </row>
    <row r="31" spans="1:12" ht="18" customHeight="1" x14ac:dyDescent="0.15">
      <c r="A31" s="388"/>
      <c r="B31" s="382"/>
      <c r="C31" s="40" t="s">
        <v>30</v>
      </c>
      <c r="D31" s="81">
        <v>5</v>
      </c>
      <c r="E31" s="18" t="str">
        <f>LOOKUP($D31,登録順!$A$3:$A$16,登録順!$B$3:$B$16)</f>
        <v>調布イーグルス</v>
      </c>
      <c r="F31" s="19" t="str">
        <f>LOOKUP($G31,登録順!$A$3:$A$16,登録順!$B$3:$B$16)</f>
        <v>深大寺モータース</v>
      </c>
      <c r="G31" s="87">
        <v>7</v>
      </c>
      <c r="H31" s="73" t="str">
        <f>LOOKUP($I31,登録順!$A$3:$A$16,登録順!$B$3:$B$16)</f>
        <v>ＫＡＮＥＫＯ</v>
      </c>
      <c r="I31" s="95">
        <v>10</v>
      </c>
      <c r="J31" s="258"/>
      <c r="K31" s="276"/>
      <c r="L31" s="25"/>
    </row>
    <row r="32" spans="1:12" ht="18" customHeight="1" x14ac:dyDescent="0.15">
      <c r="A32" s="389"/>
      <c r="B32" s="385"/>
      <c r="C32" s="42" t="s">
        <v>31</v>
      </c>
      <c r="D32" s="81">
        <v>3</v>
      </c>
      <c r="E32" s="18" t="str">
        <f>LOOKUP($D32,登録順!$A$3:$A$16,登録順!$B$3:$B$16)</f>
        <v>東京アローズ</v>
      </c>
      <c r="F32" s="19" t="str">
        <f>LOOKUP($G32,登録順!$A$3:$A$16,登録順!$B$3:$B$16)</f>
        <v>影法師</v>
      </c>
      <c r="G32" s="87">
        <v>9</v>
      </c>
      <c r="H32" s="73" t="str">
        <f>LOOKUP($I32,登録順!$A$3:$A$16,登録順!$B$3:$B$16)</f>
        <v>ファイターズ</v>
      </c>
      <c r="I32" s="95">
        <v>6</v>
      </c>
      <c r="J32" s="259"/>
      <c r="K32" s="279"/>
      <c r="L32" s="25"/>
    </row>
    <row r="33" spans="1:12" ht="18" customHeight="1" x14ac:dyDescent="0.15">
      <c r="A33" s="387">
        <f>A28+1</f>
        <v>7</v>
      </c>
      <c r="B33" s="381" t="s">
        <v>63</v>
      </c>
      <c r="C33" s="44" t="s">
        <v>27</v>
      </c>
      <c r="D33" s="83"/>
      <c r="E33" s="13"/>
      <c r="F33" s="14"/>
      <c r="G33" s="91"/>
      <c r="H33" s="74"/>
      <c r="I33" s="97"/>
      <c r="J33" s="256"/>
      <c r="K33" s="278"/>
      <c r="L33" s="6"/>
    </row>
    <row r="34" spans="1:12" ht="18" customHeight="1" x14ac:dyDescent="0.15">
      <c r="A34" s="388"/>
      <c r="B34" s="382"/>
      <c r="C34" s="40" t="s">
        <v>28</v>
      </c>
      <c r="D34" s="81"/>
      <c r="E34" s="18"/>
      <c r="F34" s="19"/>
      <c r="G34" s="90"/>
      <c r="H34" s="73"/>
      <c r="I34" s="98"/>
      <c r="J34" s="258"/>
      <c r="K34" s="276"/>
      <c r="L34" s="6"/>
    </row>
    <row r="35" spans="1:12" ht="18" customHeight="1" x14ac:dyDescent="0.15">
      <c r="A35" s="388"/>
      <c r="B35" s="382"/>
      <c r="C35" s="40" t="s">
        <v>29</v>
      </c>
      <c r="D35" s="81">
        <v>1</v>
      </c>
      <c r="E35" s="18" t="str">
        <f>LOOKUP($D35,登録順!$A$3:$A$16,登録順!$B$3:$B$16)</f>
        <v>デビルス</v>
      </c>
      <c r="F35" s="19" t="str">
        <f>LOOKUP($G35,登録順!$A$3:$A$16,登録順!$B$3:$B$16)</f>
        <v>オジャーズ</v>
      </c>
      <c r="G35" s="90">
        <v>8</v>
      </c>
      <c r="H35" s="73" t="str">
        <f>LOOKUP($I35,登録順!$A$3:$A$16,登録順!$B$3:$B$16)</f>
        <v>ＫＡＮＥＫＯ</v>
      </c>
      <c r="I35" s="98">
        <v>10</v>
      </c>
      <c r="J35" s="258"/>
      <c r="K35" s="276"/>
      <c r="L35" s="6"/>
    </row>
    <row r="36" spans="1:12" ht="18" customHeight="1" x14ac:dyDescent="0.15">
      <c r="A36" s="388"/>
      <c r="B36" s="382"/>
      <c r="C36" s="40" t="s">
        <v>30</v>
      </c>
      <c r="D36" s="81">
        <v>4</v>
      </c>
      <c r="E36" s="18" t="str">
        <f>LOOKUP($D36,登録順!$A$3:$A$16,登録順!$B$3:$B$16)</f>
        <v>くすのきナインズ</v>
      </c>
      <c r="F36" s="19" t="str">
        <f>LOOKUP($G36,登録順!$A$3:$A$16,登録順!$B$3:$B$16)</f>
        <v>トータース</v>
      </c>
      <c r="G36" s="87">
        <v>2</v>
      </c>
      <c r="H36" s="73" t="str">
        <f>LOOKUP($I36,登録順!$A$3:$A$16,登録順!$B$3:$B$16)</f>
        <v>アニマルズ</v>
      </c>
      <c r="I36" s="95">
        <v>11</v>
      </c>
      <c r="J36" s="258"/>
      <c r="K36" s="276"/>
      <c r="L36" s="6"/>
    </row>
    <row r="37" spans="1:12" ht="18" customHeight="1" x14ac:dyDescent="0.15">
      <c r="A37" s="389"/>
      <c r="B37" s="385"/>
      <c r="C37" s="42" t="s">
        <v>31</v>
      </c>
      <c r="D37" s="81">
        <v>6</v>
      </c>
      <c r="E37" s="18" t="str">
        <f>LOOKUP($D37,登録順!$A$3:$A$16,登録順!$B$3:$B$16)</f>
        <v>ファイターズ</v>
      </c>
      <c r="F37" s="19" t="str">
        <f>LOOKUP($G37,登録順!$A$3:$A$16,登録順!$B$3:$B$16)</f>
        <v>東京アローズ</v>
      </c>
      <c r="G37" s="87">
        <v>3</v>
      </c>
      <c r="H37" s="73" t="str">
        <f>LOOKUP($I37,登録順!$A$3:$A$16,登録順!$B$3:$B$16)</f>
        <v>調布イーグルス</v>
      </c>
      <c r="I37" s="95">
        <v>5</v>
      </c>
      <c r="J37" s="259"/>
      <c r="K37" s="279"/>
      <c r="L37" s="6"/>
    </row>
    <row r="38" spans="1:12" ht="18" customHeight="1" x14ac:dyDescent="0.15">
      <c r="A38" s="387">
        <f>A33+1</f>
        <v>8</v>
      </c>
      <c r="B38" s="381" t="s">
        <v>64</v>
      </c>
      <c r="C38" s="44" t="s">
        <v>27</v>
      </c>
      <c r="D38" s="83"/>
      <c r="E38" s="13"/>
      <c r="F38" s="14"/>
      <c r="G38" s="89"/>
      <c r="H38" s="74"/>
      <c r="I38" s="97"/>
      <c r="J38" s="256"/>
      <c r="K38" s="278"/>
      <c r="L38" s="25"/>
    </row>
    <row r="39" spans="1:12" ht="18" customHeight="1" x14ac:dyDescent="0.15">
      <c r="A39" s="388"/>
      <c r="B39" s="382"/>
      <c r="C39" s="40" t="s">
        <v>28</v>
      </c>
      <c r="D39" s="81"/>
      <c r="E39" s="18"/>
      <c r="F39" s="19"/>
      <c r="G39" s="87"/>
      <c r="H39" s="73"/>
      <c r="I39" s="98"/>
      <c r="J39" s="258"/>
      <c r="K39" s="276"/>
      <c r="L39" s="25"/>
    </row>
    <row r="40" spans="1:12" ht="18" customHeight="1" x14ac:dyDescent="0.15">
      <c r="A40" s="388"/>
      <c r="B40" s="382"/>
      <c r="C40" s="40" t="s">
        <v>29</v>
      </c>
      <c r="D40" s="81">
        <v>8</v>
      </c>
      <c r="E40" s="18" t="str">
        <f>LOOKUP($D40,登録順!$A$3:$A$16,登録順!$B$3:$B$16)</f>
        <v>オジャーズ</v>
      </c>
      <c r="F40" s="19" t="str">
        <f>LOOKUP($G40,登録順!$A$3:$A$16,登録順!$B$3:$B$16)</f>
        <v>ファイターズ</v>
      </c>
      <c r="G40" s="90">
        <v>6</v>
      </c>
      <c r="H40" s="73" t="str">
        <f>LOOKUP($I40,登録順!$A$3:$A$16,登録順!$B$3:$B$16)</f>
        <v>トータース</v>
      </c>
      <c r="I40" s="98">
        <v>2</v>
      </c>
      <c r="J40" s="258"/>
      <c r="K40" s="276"/>
      <c r="L40" s="25"/>
    </row>
    <row r="41" spans="1:12" ht="18" customHeight="1" x14ac:dyDescent="0.15">
      <c r="A41" s="388"/>
      <c r="B41" s="382"/>
      <c r="C41" s="40" t="s">
        <v>30</v>
      </c>
      <c r="D41" s="81">
        <v>10</v>
      </c>
      <c r="E41" s="18" t="str">
        <f>LOOKUP($D41,登録順!$A$3:$A$16,登録順!$B$3:$B$16)</f>
        <v>ＫＡＮＥＫＯ</v>
      </c>
      <c r="F41" s="19" t="str">
        <f>LOOKUP($G41,登録順!$A$3:$A$16,登録順!$B$3:$B$16)</f>
        <v>アニマルズ</v>
      </c>
      <c r="G41" s="87">
        <v>11</v>
      </c>
      <c r="H41" s="73" t="str">
        <f>LOOKUP($I41,登録順!$A$3:$A$16,登録順!$B$3:$B$16)</f>
        <v>東京アローズ</v>
      </c>
      <c r="I41" s="95">
        <v>3</v>
      </c>
      <c r="J41" s="258"/>
      <c r="K41" s="276"/>
      <c r="L41" s="25"/>
    </row>
    <row r="42" spans="1:12" ht="18" customHeight="1" x14ac:dyDescent="0.15">
      <c r="A42" s="389"/>
      <c r="B42" s="385"/>
      <c r="C42" s="42" t="s">
        <v>31</v>
      </c>
      <c r="D42" s="82">
        <v>5</v>
      </c>
      <c r="E42" s="23" t="str">
        <f>LOOKUP($D42,登録順!$A$3:$A$16,登録順!$B$3:$B$16)</f>
        <v>調布イーグルス</v>
      </c>
      <c r="F42" s="24" t="str">
        <f>LOOKUP($G42,登録順!$A$3:$A$16,登録順!$B$3:$B$16)</f>
        <v>影法師</v>
      </c>
      <c r="G42" s="88">
        <v>9</v>
      </c>
      <c r="H42" s="75" t="str">
        <f>LOOKUP($I42,登録順!$A$3:$A$16,登録順!$B$3:$B$16)</f>
        <v>深大寺モータース</v>
      </c>
      <c r="I42" s="96">
        <v>7</v>
      </c>
      <c r="J42" s="259"/>
      <c r="K42" s="279"/>
      <c r="L42" s="25"/>
    </row>
    <row r="43" spans="1:12" ht="18" customHeight="1" x14ac:dyDescent="0.15">
      <c r="A43" s="387">
        <f>A38+1</f>
        <v>9</v>
      </c>
      <c r="B43" s="381" t="s">
        <v>65</v>
      </c>
      <c r="C43" s="44" t="s">
        <v>27</v>
      </c>
      <c r="D43" s="83"/>
      <c r="E43" s="13"/>
      <c r="F43" s="14"/>
      <c r="G43" s="91"/>
      <c r="H43" s="74"/>
      <c r="I43" s="99"/>
      <c r="J43" s="256"/>
      <c r="K43" s="278"/>
      <c r="L43" s="6"/>
    </row>
    <row r="44" spans="1:12" ht="18" customHeight="1" x14ac:dyDescent="0.15">
      <c r="A44" s="388"/>
      <c r="B44" s="382"/>
      <c r="C44" s="40" t="s">
        <v>28</v>
      </c>
      <c r="D44" s="81"/>
      <c r="E44" s="18"/>
      <c r="F44" s="19"/>
      <c r="G44" s="87"/>
      <c r="H44" s="73"/>
      <c r="I44" s="95"/>
      <c r="J44" s="254"/>
      <c r="K44" s="276"/>
      <c r="L44" s="6"/>
    </row>
    <row r="45" spans="1:12" ht="18" customHeight="1" x14ac:dyDescent="0.15">
      <c r="A45" s="388"/>
      <c r="B45" s="382"/>
      <c r="C45" s="40" t="s">
        <v>29</v>
      </c>
      <c r="D45" s="81">
        <v>3</v>
      </c>
      <c r="E45" s="18" t="str">
        <f>LOOKUP($D45,登録順!$A$3:$A$16,登録順!$B$3:$B$16)</f>
        <v>東京アローズ</v>
      </c>
      <c r="F45" s="19" t="str">
        <f>LOOKUP($G45,登録順!$A$3:$A$16,登録順!$B$3:$B$16)</f>
        <v>デビルス</v>
      </c>
      <c r="G45" s="87">
        <v>1</v>
      </c>
      <c r="H45" s="73" t="str">
        <f>LOOKUP($I45,登録順!$A$3:$A$16,登録順!$B$3:$B$16)</f>
        <v>オジャーズ</v>
      </c>
      <c r="I45" s="95">
        <v>8</v>
      </c>
      <c r="J45" s="254"/>
      <c r="K45" s="276"/>
      <c r="L45" s="6"/>
    </row>
    <row r="46" spans="1:12" ht="18" customHeight="1" x14ac:dyDescent="0.15">
      <c r="A46" s="388"/>
      <c r="B46" s="382"/>
      <c r="C46" s="40" t="s">
        <v>30</v>
      </c>
      <c r="D46" s="81">
        <v>7</v>
      </c>
      <c r="E46" s="18" t="str">
        <f>LOOKUP($D46,登録順!$A$3:$A$16,登録順!$B$3:$B$16)</f>
        <v>深大寺モータース</v>
      </c>
      <c r="F46" s="19" t="str">
        <f>LOOKUP($G46,登録順!$A$3:$A$16,登録順!$B$3:$B$16)</f>
        <v>くすのきナインズ</v>
      </c>
      <c r="G46" s="87">
        <v>4</v>
      </c>
      <c r="H46" s="73" t="str">
        <f>LOOKUP($I46,登録順!$A$3:$A$16,登録順!$B$3:$B$16)</f>
        <v>ファイターズ</v>
      </c>
      <c r="I46" s="95">
        <v>6</v>
      </c>
      <c r="J46" s="254"/>
      <c r="K46" s="276"/>
      <c r="L46" s="6"/>
    </row>
    <row r="47" spans="1:12" ht="18" customHeight="1" x14ac:dyDescent="0.15">
      <c r="A47" s="389"/>
      <c r="B47" s="385"/>
      <c r="C47" s="42" t="s">
        <v>31</v>
      </c>
      <c r="D47" s="81">
        <v>2</v>
      </c>
      <c r="E47" s="18" t="str">
        <f>LOOKUP($D47,登録順!$A$3:$A$16,登録順!$B$3:$B$16)</f>
        <v>トータース</v>
      </c>
      <c r="F47" s="19" t="str">
        <f>LOOKUP($G47,登録順!$A$3:$A$16,登録順!$B$3:$B$16)</f>
        <v>調布イーグルス</v>
      </c>
      <c r="G47" s="87">
        <v>5</v>
      </c>
      <c r="H47" s="73" t="str">
        <f>LOOKUP($I47,登録順!$A$3:$A$16,登録順!$B$3:$B$16)</f>
        <v>影法師</v>
      </c>
      <c r="I47" s="95">
        <v>9</v>
      </c>
      <c r="J47" s="257"/>
      <c r="K47" s="279"/>
      <c r="L47" s="6"/>
    </row>
    <row r="48" spans="1:12" ht="18" customHeight="1" x14ac:dyDescent="0.15">
      <c r="A48" s="387">
        <f>A43+1</f>
        <v>10</v>
      </c>
      <c r="B48" s="381" t="s">
        <v>66</v>
      </c>
      <c r="C48" s="44" t="s">
        <v>27</v>
      </c>
      <c r="D48" s="83"/>
      <c r="E48" s="13"/>
      <c r="F48" s="14"/>
      <c r="G48" s="91"/>
      <c r="H48" s="74"/>
      <c r="I48" s="97"/>
      <c r="J48" s="256"/>
      <c r="K48" s="278"/>
      <c r="L48" s="6"/>
    </row>
    <row r="49" spans="1:12" ht="18" customHeight="1" x14ac:dyDescent="0.15">
      <c r="A49" s="388"/>
      <c r="B49" s="382"/>
      <c r="C49" s="40" t="s">
        <v>28</v>
      </c>
      <c r="D49" s="84"/>
      <c r="E49" s="18"/>
      <c r="F49" s="19"/>
      <c r="G49" s="87"/>
      <c r="H49" s="73"/>
      <c r="I49" s="98"/>
      <c r="J49" s="254"/>
      <c r="K49" s="276"/>
      <c r="L49" s="6"/>
    </row>
    <row r="50" spans="1:12" ht="18" customHeight="1" x14ac:dyDescent="0.15">
      <c r="A50" s="388"/>
      <c r="B50" s="382"/>
      <c r="C50" s="40" t="s">
        <v>29</v>
      </c>
      <c r="D50" s="81">
        <v>9</v>
      </c>
      <c r="E50" s="18" t="str">
        <f>LOOKUP($D50,登録順!$A$3:$A$16,登録順!$B$3:$B$16)</f>
        <v>影法師</v>
      </c>
      <c r="F50" s="19" t="str">
        <f>LOOKUP($G50,登録順!$A$3:$A$16,登録順!$B$3:$B$16)</f>
        <v>デビルス</v>
      </c>
      <c r="G50" s="87">
        <v>1</v>
      </c>
      <c r="H50" s="73" t="str">
        <f>LOOKUP($I50,登録順!$A$3:$A$16,登録順!$B$3:$B$16)</f>
        <v>ＫＡＮＥＫＯ</v>
      </c>
      <c r="I50" s="98">
        <v>10</v>
      </c>
      <c r="J50" s="254"/>
      <c r="K50" s="276"/>
      <c r="L50" s="6"/>
    </row>
    <row r="51" spans="1:12" ht="18" customHeight="1" x14ac:dyDescent="0.15">
      <c r="A51" s="388"/>
      <c r="B51" s="382"/>
      <c r="C51" s="40" t="s">
        <v>30</v>
      </c>
      <c r="D51" s="81">
        <v>4</v>
      </c>
      <c r="E51" s="18" t="str">
        <f>LOOKUP($D51,登録順!$A$3:$A$16,登録順!$B$3:$B$16)</f>
        <v>くすのきナインズ</v>
      </c>
      <c r="F51" s="19" t="str">
        <f>LOOKUP($G51,登録順!$A$3:$A$16,登録順!$B$3:$B$16)</f>
        <v>オジャーズ</v>
      </c>
      <c r="G51" s="87">
        <v>8</v>
      </c>
      <c r="H51" s="73" t="str">
        <f>LOOKUP($I51,登録順!$A$3:$A$16,登録順!$B$3:$B$16)</f>
        <v>トータース</v>
      </c>
      <c r="I51" s="95">
        <v>2</v>
      </c>
      <c r="J51" s="254"/>
      <c r="K51" s="276"/>
      <c r="L51" s="6"/>
    </row>
    <row r="52" spans="1:12" ht="18" customHeight="1" x14ac:dyDescent="0.15">
      <c r="A52" s="389"/>
      <c r="B52" s="385"/>
      <c r="C52" s="42" t="s">
        <v>31</v>
      </c>
      <c r="D52" s="81">
        <v>11</v>
      </c>
      <c r="E52" s="18" t="str">
        <f>LOOKUP($D52,登録順!$A$3:$A$16,登録順!$B$3:$B$16)</f>
        <v>アニマルズ</v>
      </c>
      <c r="F52" s="19" t="str">
        <f>LOOKUP($G52,登録順!$A$3:$A$16,登録順!$B$3:$B$16)</f>
        <v>深大寺モータース</v>
      </c>
      <c r="G52" s="87">
        <v>7</v>
      </c>
      <c r="H52" s="73" t="str">
        <f>LOOKUP($I52,登録順!$A$3:$A$16,登録順!$B$3:$B$16)</f>
        <v>東京アローズ</v>
      </c>
      <c r="I52" s="95">
        <v>3</v>
      </c>
      <c r="J52" s="257"/>
      <c r="K52" s="279"/>
      <c r="L52" s="6"/>
    </row>
    <row r="53" spans="1:12" ht="18" customHeight="1" x14ac:dyDescent="0.15">
      <c r="A53" s="387">
        <f>A48+1</f>
        <v>11</v>
      </c>
      <c r="B53" s="381" t="s">
        <v>67</v>
      </c>
      <c r="C53" s="44" t="s">
        <v>27</v>
      </c>
      <c r="D53" s="85"/>
      <c r="E53" s="13"/>
      <c r="F53" s="14"/>
      <c r="G53" s="91"/>
      <c r="H53" s="74"/>
      <c r="I53" s="97"/>
      <c r="J53" s="256"/>
      <c r="K53" s="278"/>
      <c r="L53" s="6"/>
    </row>
    <row r="54" spans="1:12" ht="18" customHeight="1" x14ac:dyDescent="0.15">
      <c r="A54" s="388"/>
      <c r="B54" s="382"/>
      <c r="C54" s="40" t="s">
        <v>28</v>
      </c>
      <c r="D54" s="81"/>
      <c r="E54" s="18"/>
      <c r="F54" s="19"/>
      <c r="G54" s="87"/>
      <c r="H54" s="73"/>
      <c r="I54" s="98"/>
      <c r="J54" s="254"/>
      <c r="K54" s="276"/>
      <c r="L54" s="6"/>
    </row>
    <row r="55" spans="1:12" ht="18" customHeight="1" x14ac:dyDescent="0.15">
      <c r="A55" s="388"/>
      <c r="B55" s="382"/>
      <c r="C55" s="40" t="s">
        <v>29</v>
      </c>
      <c r="D55" s="81">
        <v>1</v>
      </c>
      <c r="E55" s="18" t="str">
        <f>LOOKUP($D55,登録順!$A$3:$A$16,登録順!$B$3:$B$16)</f>
        <v>デビルス</v>
      </c>
      <c r="F55" s="19" t="str">
        <f>LOOKUP($G55,登録順!$A$3:$A$16,登録順!$B$3:$B$16)</f>
        <v>ＫＡＮＥＫＯ</v>
      </c>
      <c r="G55" s="90">
        <v>10</v>
      </c>
      <c r="H55" s="73" t="str">
        <f>LOOKUP($I55,登録順!$A$3:$A$16,登録順!$B$3:$B$16)</f>
        <v>調布イーグルス</v>
      </c>
      <c r="I55" s="95">
        <v>5</v>
      </c>
      <c r="J55" s="254"/>
      <c r="K55" s="276"/>
      <c r="L55" s="6"/>
    </row>
    <row r="56" spans="1:12" ht="18" customHeight="1" x14ac:dyDescent="0.15">
      <c r="A56" s="388"/>
      <c r="B56" s="382"/>
      <c r="C56" s="40" t="s">
        <v>30</v>
      </c>
      <c r="D56" s="81">
        <v>4</v>
      </c>
      <c r="E56" s="18" t="str">
        <f>LOOKUP($D56,登録順!$A$3:$A$16,登録順!$B$3:$B$16)</f>
        <v>くすのきナインズ</v>
      </c>
      <c r="F56" s="19" t="str">
        <f>LOOKUP($G56,登録順!$A$3:$A$16,登録順!$B$3:$B$16)</f>
        <v>ファイターズ</v>
      </c>
      <c r="G56" s="87">
        <v>6</v>
      </c>
      <c r="H56" s="73" t="str">
        <f>LOOKUP($I56,登録順!$A$3:$A$16,登録順!$B$3:$B$16)</f>
        <v>東京アローズ</v>
      </c>
      <c r="I56" s="95">
        <v>3</v>
      </c>
      <c r="J56" s="254"/>
      <c r="K56" s="276"/>
      <c r="L56" s="6"/>
    </row>
    <row r="57" spans="1:12" ht="18" customHeight="1" x14ac:dyDescent="0.15">
      <c r="A57" s="389"/>
      <c r="B57" s="385"/>
      <c r="C57" s="42" t="s">
        <v>31</v>
      </c>
      <c r="D57" s="81">
        <v>8</v>
      </c>
      <c r="E57" s="18" t="str">
        <f>LOOKUP($D57,登録順!$A$3:$A$16,登録順!$B$3:$B$16)</f>
        <v>オジャーズ</v>
      </c>
      <c r="F57" s="19" t="str">
        <f>LOOKUP($G57,登録順!$A$3:$A$16,登録順!$B$3:$B$16)</f>
        <v>アニマルズ</v>
      </c>
      <c r="G57" s="87">
        <v>11</v>
      </c>
      <c r="H57" s="73" t="str">
        <f>LOOKUP($I57,登録順!$A$3:$A$16,登録順!$B$3:$B$16)</f>
        <v>深大寺モータース</v>
      </c>
      <c r="I57" s="95">
        <v>7</v>
      </c>
      <c r="J57" s="257"/>
      <c r="K57" s="279"/>
      <c r="L57" s="6"/>
    </row>
    <row r="58" spans="1:12" ht="18" customHeight="1" x14ac:dyDescent="0.15">
      <c r="A58" s="387">
        <f>A53+1</f>
        <v>12</v>
      </c>
      <c r="B58" s="381" t="s">
        <v>68</v>
      </c>
      <c r="C58" s="44" t="s">
        <v>27</v>
      </c>
      <c r="D58" s="83"/>
      <c r="E58" s="13"/>
      <c r="F58" s="14"/>
      <c r="G58" s="91"/>
      <c r="H58" s="74"/>
      <c r="I58" s="97"/>
      <c r="J58" s="256"/>
      <c r="K58" s="278"/>
      <c r="L58" s="25"/>
    </row>
    <row r="59" spans="1:12" ht="18" customHeight="1" x14ac:dyDescent="0.15">
      <c r="A59" s="388"/>
      <c r="B59" s="382"/>
      <c r="C59" s="40" t="s">
        <v>28</v>
      </c>
      <c r="D59" s="84"/>
      <c r="E59" s="18"/>
      <c r="F59" s="19"/>
      <c r="G59" s="87"/>
      <c r="H59" s="73"/>
      <c r="I59" s="95"/>
      <c r="J59" s="254"/>
      <c r="K59" s="276"/>
      <c r="L59" s="25"/>
    </row>
    <row r="60" spans="1:12" ht="18" customHeight="1" x14ac:dyDescent="0.15">
      <c r="A60" s="388"/>
      <c r="B60" s="382"/>
      <c r="C60" s="40" t="s">
        <v>29</v>
      </c>
      <c r="D60" s="81">
        <v>10</v>
      </c>
      <c r="E60" s="18" t="str">
        <f>LOOKUP($D60,登録順!$A$3:$A$16,登録順!$B$3:$B$16)</f>
        <v>ＫＡＮＥＫＯ</v>
      </c>
      <c r="F60" s="19" t="str">
        <f>LOOKUP($G60,登録順!$A$3:$A$16,登録順!$B$3:$B$16)</f>
        <v>調布イーグルス</v>
      </c>
      <c r="G60" s="87">
        <v>5</v>
      </c>
      <c r="H60" s="73" t="str">
        <f>LOOKUP($I60,登録順!$A$3:$A$16,登録順!$B$3:$B$16)</f>
        <v>デビルス</v>
      </c>
      <c r="I60" s="98">
        <v>1</v>
      </c>
      <c r="J60" s="254"/>
      <c r="K60" s="276"/>
      <c r="L60" s="25"/>
    </row>
    <row r="61" spans="1:12" ht="18" customHeight="1" x14ac:dyDescent="0.15">
      <c r="A61" s="388"/>
      <c r="B61" s="382"/>
      <c r="C61" s="40" t="s">
        <v>30</v>
      </c>
      <c r="D61" s="81">
        <v>2</v>
      </c>
      <c r="E61" s="18" t="str">
        <f>LOOKUP($D61,登録順!$A$3:$A$16,登録順!$B$3:$B$16)</f>
        <v>トータース</v>
      </c>
      <c r="F61" s="19" t="str">
        <f>LOOKUP($G61,登録順!$A$3:$A$16,登録順!$B$3:$B$16)</f>
        <v>東京アローズ</v>
      </c>
      <c r="G61" s="87">
        <v>3</v>
      </c>
      <c r="H61" s="73" t="str">
        <f>LOOKUP($I61,登録順!$A$3:$A$16,登録順!$B$3:$B$16)</f>
        <v>くすのきナインズ</v>
      </c>
      <c r="I61" s="95">
        <v>4</v>
      </c>
      <c r="J61" s="254"/>
      <c r="K61" s="276"/>
      <c r="L61" s="25"/>
    </row>
    <row r="62" spans="1:12" ht="18" customHeight="1" x14ac:dyDescent="0.15">
      <c r="A62" s="389"/>
      <c r="B62" s="385"/>
      <c r="C62" s="42" t="s">
        <v>31</v>
      </c>
      <c r="D62" s="81">
        <v>6</v>
      </c>
      <c r="E62" s="18" t="str">
        <f>LOOKUP($D62,登録順!$A$3:$A$16,登録順!$B$3:$B$16)</f>
        <v>ファイターズ</v>
      </c>
      <c r="F62" s="19" t="str">
        <f>LOOKUP($G62,登録順!$A$3:$A$16,登録順!$B$3:$B$16)</f>
        <v>深大寺モータース</v>
      </c>
      <c r="G62" s="87">
        <v>7</v>
      </c>
      <c r="H62" s="73" t="str">
        <f>LOOKUP($I62,登録順!$A$3:$A$16,登録順!$B$3:$B$16)</f>
        <v>影法師</v>
      </c>
      <c r="I62" s="95">
        <v>9</v>
      </c>
      <c r="J62" s="257"/>
      <c r="K62" s="279"/>
      <c r="L62" s="6"/>
    </row>
    <row r="63" spans="1:12" ht="18" customHeight="1" x14ac:dyDescent="0.15">
      <c r="A63" s="387">
        <f>A58+1</f>
        <v>13</v>
      </c>
      <c r="B63" s="378" t="s">
        <v>69</v>
      </c>
      <c r="C63" s="44" t="s">
        <v>27</v>
      </c>
      <c r="D63" s="83"/>
      <c r="E63" s="13"/>
      <c r="F63" s="14"/>
      <c r="G63" s="89"/>
      <c r="H63" s="74"/>
      <c r="I63" s="97"/>
      <c r="J63" s="256"/>
      <c r="K63" s="278"/>
      <c r="L63" s="25"/>
    </row>
    <row r="64" spans="1:12" ht="18" customHeight="1" x14ac:dyDescent="0.15">
      <c r="A64" s="388"/>
      <c r="B64" s="379"/>
      <c r="C64" s="40" t="s">
        <v>28</v>
      </c>
      <c r="D64" s="84"/>
      <c r="E64" s="18"/>
      <c r="F64" s="19"/>
      <c r="G64" s="87"/>
      <c r="H64" s="73"/>
      <c r="I64" s="98"/>
      <c r="J64" s="254"/>
      <c r="K64" s="276"/>
      <c r="L64" s="102"/>
    </row>
    <row r="65" spans="1:12" ht="18" customHeight="1" x14ac:dyDescent="0.15">
      <c r="A65" s="388"/>
      <c r="B65" s="379"/>
      <c r="C65" s="40" t="s">
        <v>29</v>
      </c>
      <c r="D65" s="81">
        <v>5</v>
      </c>
      <c r="E65" s="18" t="str">
        <f>LOOKUP($D65,登録順!$A$3:$A$16,登録順!$B$3:$B$16)</f>
        <v>調布イーグルス</v>
      </c>
      <c r="F65" s="19" t="str">
        <f>LOOKUP($G65,登録順!$A$3:$A$16,登録順!$B$3:$B$16)</f>
        <v>くすのきナインズ</v>
      </c>
      <c r="G65" s="87">
        <v>4</v>
      </c>
      <c r="H65" s="73" t="str">
        <f>LOOKUP($I65,登録順!$A$3:$A$16,登録順!$B$3:$B$16)</f>
        <v>トータース</v>
      </c>
      <c r="I65" s="98">
        <v>2</v>
      </c>
      <c r="J65" s="254"/>
      <c r="K65" s="276"/>
      <c r="L65" s="25"/>
    </row>
    <row r="66" spans="1:12" ht="18" customHeight="1" x14ac:dyDescent="0.15">
      <c r="A66" s="388"/>
      <c r="B66" s="379"/>
      <c r="C66" s="40" t="s">
        <v>30</v>
      </c>
      <c r="D66" s="81">
        <v>3</v>
      </c>
      <c r="E66" s="18" t="str">
        <f>LOOKUP($D66,登録順!$A$3:$A$16,登録順!$B$3:$B$16)</f>
        <v>東京アローズ</v>
      </c>
      <c r="F66" s="19" t="str">
        <f>LOOKUP($G66,登録順!$A$3:$A$16,登録順!$B$3:$B$16)</f>
        <v>オジャーズ</v>
      </c>
      <c r="G66" s="87">
        <v>8</v>
      </c>
      <c r="H66" s="73" t="str">
        <f>LOOKUP($I66,登録順!$A$3:$A$16,登録順!$B$3:$B$16)</f>
        <v>アニマルズ</v>
      </c>
      <c r="I66" s="95">
        <v>11</v>
      </c>
      <c r="J66" s="254"/>
      <c r="K66" s="276"/>
      <c r="L66" s="25"/>
    </row>
    <row r="67" spans="1:12" ht="18" customHeight="1" x14ac:dyDescent="0.15">
      <c r="A67" s="389"/>
      <c r="B67" s="380"/>
      <c r="C67" s="42" t="s">
        <v>31</v>
      </c>
      <c r="D67" s="81">
        <v>7</v>
      </c>
      <c r="E67" s="18" t="str">
        <f>LOOKUP($D67,登録順!$A$3:$A$16,登録順!$B$3:$B$16)</f>
        <v>深大寺モータース</v>
      </c>
      <c r="F67" s="19" t="str">
        <f>LOOKUP($G67,登録順!$A$3:$A$16,登録順!$B$3:$B$16)</f>
        <v>ＫＡＮＥＫＯ</v>
      </c>
      <c r="G67" s="87">
        <v>10</v>
      </c>
      <c r="H67" s="73" t="str">
        <f>LOOKUP($I67,登録順!$A$3:$A$16,登録順!$B$3:$B$16)</f>
        <v>影法師</v>
      </c>
      <c r="I67" s="95">
        <v>9</v>
      </c>
      <c r="J67" s="257"/>
      <c r="K67" s="279"/>
      <c r="L67" s="25"/>
    </row>
    <row r="68" spans="1:12" ht="18" customHeight="1" x14ac:dyDescent="0.15">
      <c r="A68" s="387">
        <f>A63+1</f>
        <v>14</v>
      </c>
      <c r="B68" s="378" t="s">
        <v>70</v>
      </c>
      <c r="C68" s="44" t="s">
        <v>27</v>
      </c>
      <c r="D68" s="83"/>
      <c r="E68" s="13"/>
      <c r="F68" s="14"/>
      <c r="G68" s="91"/>
      <c r="H68" s="74"/>
      <c r="I68" s="97"/>
      <c r="J68" s="256"/>
      <c r="K68" s="278"/>
      <c r="L68" s="25"/>
    </row>
    <row r="69" spans="1:12" ht="18" customHeight="1" x14ac:dyDescent="0.15">
      <c r="A69" s="388"/>
      <c r="B69" s="379"/>
      <c r="C69" s="40" t="s">
        <v>28</v>
      </c>
      <c r="D69" s="81"/>
      <c r="E69" s="18"/>
      <c r="F69" s="19"/>
      <c r="G69" s="87"/>
      <c r="H69" s="73"/>
      <c r="I69" s="95"/>
      <c r="J69" s="254"/>
      <c r="K69" s="276"/>
      <c r="L69" s="25"/>
    </row>
    <row r="70" spans="1:12" ht="18" customHeight="1" x14ac:dyDescent="0.15">
      <c r="A70" s="388"/>
      <c r="B70" s="379"/>
      <c r="C70" s="40" t="s">
        <v>29</v>
      </c>
      <c r="D70" s="81">
        <v>7</v>
      </c>
      <c r="E70" s="18" t="str">
        <f>LOOKUP($D70,登録順!$A$3:$A$16,登録順!$B$3:$B$16)</f>
        <v>深大寺モータース</v>
      </c>
      <c r="F70" s="19" t="str">
        <f>LOOKUP($G70,登録順!$A$3:$A$16,登録順!$B$3:$B$16)</f>
        <v>オジャーズ</v>
      </c>
      <c r="G70" s="87">
        <v>8</v>
      </c>
      <c r="H70" s="73" t="str">
        <f>LOOKUP($I70,登録順!$A$3:$A$16,登録順!$B$3:$B$16)</f>
        <v>くすのきナインズ</v>
      </c>
      <c r="I70" s="95">
        <v>4</v>
      </c>
      <c r="J70" s="254"/>
      <c r="K70" s="276"/>
      <c r="L70" s="25"/>
    </row>
    <row r="71" spans="1:12" ht="18" customHeight="1" x14ac:dyDescent="0.15">
      <c r="A71" s="388"/>
      <c r="B71" s="379"/>
      <c r="C71" s="40" t="s">
        <v>30</v>
      </c>
      <c r="D71" s="81">
        <v>9</v>
      </c>
      <c r="E71" s="18" t="str">
        <f>LOOKUP($D71,登録順!$A$3:$A$16,登録順!$B$3:$B$16)</f>
        <v>影法師</v>
      </c>
      <c r="F71" s="19" t="str">
        <f>LOOKUP($G71,登録順!$A$3:$A$16,登録順!$B$3:$B$16)</f>
        <v>トータース</v>
      </c>
      <c r="G71" s="87">
        <v>2</v>
      </c>
      <c r="H71" s="73" t="str">
        <f>LOOKUP($I71,登録順!$A$3:$A$16,登録順!$B$3:$B$16)</f>
        <v>ＫＡＮＥＫＯ</v>
      </c>
      <c r="I71" s="95">
        <v>10</v>
      </c>
      <c r="J71" s="254"/>
      <c r="K71" s="276"/>
      <c r="L71" s="25"/>
    </row>
    <row r="72" spans="1:12" ht="18" customHeight="1" x14ac:dyDescent="0.15">
      <c r="A72" s="389"/>
      <c r="B72" s="380"/>
      <c r="C72" s="42" t="s">
        <v>31</v>
      </c>
      <c r="D72" s="81">
        <v>1</v>
      </c>
      <c r="E72" s="18" t="str">
        <f>LOOKUP($D72,登録順!$A$3:$A$16,登録順!$B$3:$B$16)</f>
        <v>デビルス</v>
      </c>
      <c r="F72" s="19" t="str">
        <f>LOOKUP($G72,登録順!$A$3:$A$16,登録順!$B$3:$B$16)</f>
        <v>ファイターズ</v>
      </c>
      <c r="G72" s="87">
        <v>6</v>
      </c>
      <c r="H72" s="73" t="str">
        <f>LOOKUP($I72,登録順!$A$3:$A$16,登録順!$B$3:$B$16)</f>
        <v>アニマルズ</v>
      </c>
      <c r="I72" s="95">
        <v>11</v>
      </c>
      <c r="J72" s="257"/>
      <c r="K72" s="279"/>
      <c r="L72" s="5"/>
    </row>
    <row r="73" spans="1:12" ht="18" customHeight="1" x14ac:dyDescent="0.15">
      <c r="A73" s="387">
        <f>A68+1</f>
        <v>15</v>
      </c>
      <c r="B73" s="378" t="s">
        <v>71</v>
      </c>
      <c r="C73" s="44" t="s">
        <v>27</v>
      </c>
      <c r="D73" s="83"/>
      <c r="E73" s="13"/>
      <c r="F73" s="14"/>
      <c r="G73" s="91"/>
      <c r="H73" s="74"/>
      <c r="I73" s="97"/>
      <c r="J73" s="256"/>
      <c r="K73" s="278"/>
      <c r="L73" s="5"/>
    </row>
    <row r="74" spans="1:12" ht="18" customHeight="1" x14ac:dyDescent="0.15">
      <c r="A74" s="388"/>
      <c r="B74" s="379"/>
      <c r="C74" s="40" t="s">
        <v>28</v>
      </c>
      <c r="D74" s="84"/>
      <c r="E74" s="18"/>
      <c r="F74" s="19"/>
      <c r="G74" s="87"/>
      <c r="H74" s="73"/>
      <c r="I74" s="98"/>
      <c r="J74" s="254"/>
      <c r="K74" s="276"/>
      <c r="L74" s="5"/>
    </row>
    <row r="75" spans="1:12" ht="18" customHeight="1" x14ac:dyDescent="0.15">
      <c r="A75" s="388"/>
      <c r="B75" s="379"/>
      <c r="C75" s="40" t="s">
        <v>29</v>
      </c>
      <c r="D75" s="84">
        <v>4</v>
      </c>
      <c r="E75" s="18" t="str">
        <f>LOOKUP($D75,登録順!$A$3:$A$16,登録順!$B$3:$B$16)</f>
        <v>くすのきナインズ</v>
      </c>
      <c r="F75" s="19" t="str">
        <f>LOOKUP($G75,登録順!$A$3:$A$16,登録順!$B$3:$B$16)</f>
        <v>アニマルズ</v>
      </c>
      <c r="G75" s="87">
        <v>11</v>
      </c>
      <c r="H75" s="73" t="str">
        <f>LOOKUP($I75,登録順!$A$3:$A$16,登録順!$B$3:$B$16)</f>
        <v>デビルス</v>
      </c>
      <c r="I75" s="98">
        <v>1</v>
      </c>
      <c r="J75" s="254"/>
      <c r="K75" s="276"/>
      <c r="L75" s="5"/>
    </row>
    <row r="76" spans="1:12" ht="18" customHeight="1" x14ac:dyDescent="0.15">
      <c r="A76" s="388"/>
      <c r="B76" s="379"/>
      <c r="C76" s="40" t="s">
        <v>30</v>
      </c>
      <c r="D76" s="81">
        <v>8</v>
      </c>
      <c r="E76" s="18" t="str">
        <f>LOOKUP($D76,登録順!$A$3:$A$16,登録順!$B$3:$B$16)</f>
        <v>オジャーズ</v>
      </c>
      <c r="F76" s="19" t="str">
        <f>LOOKUP($G76,登録順!$A$3:$A$16,登録順!$B$3:$B$16)</f>
        <v>調布イーグルス</v>
      </c>
      <c r="G76" s="90">
        <v>5</v>
      </c>
      <c r="H76" s="73" t="str">
        <f>LOOKUP($I76,登録順!$A$3:$A$16,登録順!$B$3:$B$16)</f>
        <v>ファイターズ</v>
      </c>
      <c r="I76" s="98">
        <v>6</v>
      </c>
      <c r="J76" s="254"/>
      <c r="K76" s="276"/>
      <c r="L76" s="5"/>
    </row>
    <row r="77" spans="1:12" ht="18" customHeight="1" x14ac:dyDescent="0.15">
      <c r="A77" s="389"/>
      <c r="B77" s="380"/>
      <c r="C77" s="42" t="s">
        <v>31</v>
      </c>
      <c r="D77" s="81">
        <v>10</v>
      </c>
      <c r="E77" s="18" t="str">
        <f>LOOKUP($D77,登録順!$A$3:$A$16,登録順!$B$3:$B$16)</f>
        <v>ＫＡＮＥＫＯ</v>
      </c>
      <c r="F77" s="19" t="str">
        <f>LOOKUP($G77,登録順!$A$3:$A$16,登録順!$B$3:$B$16)</f>
        <v>東京アローズ</v>
      </c>
      <c r="G77" s="90">
        <v>3</v>
      </c>
      <c r="H77" s="73" t="str">
        <f>LOOKUP($I77,登録順!$A$3:$A$16,登録順!$B$3:$B$16)</f>
        <v>深大寺モータース</v>
      </c>
      <c r="I77" s="98">
        <v>7</v>
      </c>
      <c r="J77" s="257"/>
      <c r="K77" s="279"/>
      <c r="L77" s="5"/>
    </row>
    <row r="78" spans="1:12" ht="18" customHeight="1" x14ac:dyDescent="0.15">
      <c r="A78" s="387">
        <f>A73+1</f>
        <v>16</v>
      </c>
      <c r="B78" s="378" t="s">
        <v>72</v>
      </c>
      <c r="C78" s="44" t="s">
        <v>27</v>
      </c>
      <c r="D78" s="83"/>
      <c r="E78" s="13"/>
      <c r="F78" s="14"/>
      <c r="G78" s="89"/>
      <c r="H78" s="74"/>
      <c r="I78" s="97"/>
      <c r="J78" s="256"/>
      <c r="K78" s="278"/>
      <c r="L78" s="5"/>
    </row>
    <row r="79" spans="1:12" ht="18" customHeight="1" x14ac:dyDescent="0.15">
      <c r="A79" s="388"/>
      <c r="B79" s="379"/>
      <c r="C79" s="40" t="s">
        <v>28</v>
      </c>
      <c r="D79" s="81"/>
      <c r="E79" s="18"/>
      <c r="F79" s="19"/>
      <c r="G79" s="90"/>
      <c r="H79" s="73"/>
      <c r="I79" s="98"/>
      <c r="J79" s="254"/>
      <c r="K79" s="276"/>
      <c r="L79" s="5"/>
    </row>
    <row r="80" spans="1:12" ht="18" customHeight="1" x14ac:dyDescent="0.15">
      <c r="A80" s="388"/>
      <c r="B80" s="379"/>
      <c r="C80" s="40" t="s">
        <v>29</v>
      </c>
      <c r="D80" s="81">
        <v>2</v>
      </c>
      <c r="E80" s="18" t="str">
        <f>LOOKUP($D80,登録順!$A$3:$A$16,登録順!$B$3:$B$16)</f>
        <v>トータース</v>
      </c>
      <c r="F80" s="19" t="str">
        <f>LOOKUP($G80,登録順!$A$3:$A$16,登録順!$B$3:$B$16)</f>
        <v>深大寺モータース</v>
      </c>
      <c r="G80" s="90">
        <v>7</v>
      </c>
      <c r="H80" s="73" t="str">
        <f>LOOKUP($I80,登録順!$A$3:$A$16,登録順!$B$3:$B$16)</f>
        <v>オジャーズ</v>
      </c>
      <c r="I80" s="98">
        <v>8</v>
      </c>
      <c r="J80" s="254"/>
      <c r="K80" s="276"/>
      <c r="L80" s="5"/>
    </row>
    <row r="81" spans="1:12" ht="18" customHeight="1" x14ac:dyDescent="0.15">
      <c r="A81" s="388"/>
      <c r="B81" s="379"/>
      <c r="C81" s="40" t="s">
        <v>30</v>
      </c>
      <c r="D81" s="81">
        <v>6</v>
      </c>
      <c r="E81" s="18" t="str">
        <f>LOOKUP($D81,登録順!$A$3:$A$16,登録順!$B$3:$B$16)</f>
        <v>ファイターズ</v>
      </c>
      <c r="F81" s="19" t="str">
        <f>LOOKUP($G81,登録順!$A$3:$A$16,登録順!$B$3:$B$16)</f>
        <v>影法師</v>
      </c>
      <c r="G81" s="87">
        <v>9</v>
      </c>
      <c r="H81" s="73" t="str">
        <f>LOOKUP($I81,登録順!$A$3:$A$16,登録順!$B$3:$B$16)</f>
        <v>調布イーグルス</v>
      </c>
      <c r="I81" s="98">
        <v>5</v>
      </c>
      <c r="J81" s="254"/>
      <c r="K81" s="276"/>
      <c r="L81" s="5"/>
    </row>
    <row r="82" spans="1:12" ht="18" customHeight="1" x14ac:dyDescent="0.15">
      <c r="A82" s="389"/>
      <c r="B82" s="380"/>
      <c r="C82" s="42" t="s">
        <v>31</v>
      </c>
      <c r="D82" s="81">
        <v>11</v>
      </c>
      <c r="E82" s="18" t="str">
        <f>LOOKUP($D82,登録順!$A$3:$A$16,登録順!$B$3:$B$16)</f>
        <v>アニマルズ</v>
      </c>
      <c r="F82" s="19" t="str">
        <f>LOOKUP($G82,登録順!$A$3:$A$16,登録順!$B$3:$B$16)</f>
        <v>デビルス</v>
      </c>
      <c r="G82" s="87">
        <v>1</v>
      </c>
      <c r="H82" s="73" t="str">
        <f>LOOKUP($I82,登録順!$A$3:$A$16,登録順!$B$3:$B$16)</f>
        <v>東京アローズ</v>
      </c>
      <c r="I82" s="98">
        <v>3</v>
      </c>
      <c r="J82" s="257"/>
      <c r="K82" s="279"/>
      <c r="L82" s="5"/>
    </row>
    <row r="83" spans="1:12" ht="18" customHeight="1" x14ac:dyDescent="0.15">
      <c r="A83" s="387">
        <f>A78+1</f>
        <v>17</v>
      </c>
      <c r="B83" s="378" t="s">
        <v>73</v>
      </c>
      <c r="C83" s="44" t="s">
        <v>27</v>
      </c>
      <c r="D83" s="83"/>
      <c r="E83" s="13"/>
      <c r="F83" s="14"/>
      <c r="G83" s="91"/>
      <c r="H83" s="74"/>
      <c r="I83" s="97"/>
      <c r="J83" s="256"/>
      <c r="K83" s="278"/>
      <c r="L83" s="5"/>
    </row>
    <row r="84" spans="1:12" ht="18" customHeight="1" x14ac:dyDescent="0.15">
      <c r="A84" s="388"/>
      <c r="B84" s="379"/>
      <c r="C84" s="40" t="s">
        <v>28</v>
      </c>
      <c r="D84" s="81"/>
      <c r="E84" s="18"/>
      <c r="F84" s="19"/>
      <c r="G84" s="87"/>
      <c r="H84" s="73"/>
      <c r="I84" s="95"/>
      <c r="J84" s="254"/>
      <c r="K84" s="276"/>
      <c r="L84" s="5"/>
    </row>
    <row r="85" spans="1:12" ht="18" customHeight="1" x14ac:dyDescent="0.15">
      <c r="A85" s="388"/>
      <c r="B85" s="379"/>
      <c r="C85" s="40" t="s">
        <v>29</v>
      </c>
      <c r="D85" s="81">
        <v>11</v>
      </c>
      <c r="E85" s="18" t="str">
        <f>LOOKUP($D85,登録順!$A$3:$A$16,登録順!$B$3:$B$16)</f>
        <v>アニマルズ</v>
      </c>
      <c r="F85" s="19" t="str">
        <f>LOOKUP($G85,登録順!$A$3:$A$16,登録順!$B$3:$B$16)</f>
        <v>影法師</v>
      </c>
      <c r="G85" s="87">
        <v>9</v>
      </c>
      <c r="H85" s="73" t="str">
        <f>LOOKUP($I85,登録順!$A$3:$A$16,登録順!$B$3:$B$16)</f>
        <v>オジャーズ</v>
      </c>
      <c r="I85" s="98">
        <v>8</v>
      </c>
      <c r="J85" s="254"/>
      <c r="K85" s="276"/>
      <c r="L85" s="5"/>
    </row>
    <row r="86" spans="1:12" ht="18" customHeight="1" x14ac:dyDescent="0.15">
      <c r="A86" s="388"/>
      <c r="B86" s="379"/>
      <c r="C86" s="40" t="s">
        <v>30</v>
      </c>
      <c r="D86" s="81">
        <v>5</v>
      </c>
      <c r="E86" s="18" t="str">
        <f>LOOKUP($D86,登録順!$A$3:$A$16,登録順!$B$3:$B$16)</f>
        <v>調布イーグルス</v>
      </c>
      <c r="F86" s="19" t="str">
        <f>LOOKUP($G86,登録順!$A$3:$A$16,登録順!$B$3:$B$16)</f>
        <v>デビルス</v>
      </c>
      <c r="G86" s="87">
        <v>1</v>
      </c>
      <c r="H86" s="73" t="str">
        <f>LOOKUP($I86,登録順!$A$3:$A$16,登録順!$B$3:$B$16)</f>
        <v>トータース</v>
      </c>
      <c r="I86" s="95">
        <v>2</v>
      </c>
      <c r="J86" s="254"/>
      <c r="K86" s="276"/>
      <c r="L86" s="5"/>
    </row>
    <row r="87" spans="1:12" ht="18" customHeight="1" x14ac:dyDescent="0.15">
      <c r="A87" s="389"/>
      <c r="B87" s="380"/>
      <c r="C87" s="42" t="s">
        <v>31</v>
      </c>
      <c r="D87" s="81">
        <v>3</v>
      </c>
      <c r="E87" s="18" t="str">
        <f>LOOKUP($D87,登録順!$A$3:$A$16,登録順!$B$3:$B$16)</f>
        <v>東京アローズ</v>
      </c>
      <c r="F87" s="19" t="str">
        <f>LOOKUP($G87,登録順!$A$3:$A$16,登録順!$B$3:$B$16)</f>
        <v>くすのきナインズ</v>
      </c>
      <c r="G87" s="87">
        <v>4</v>
      </c>
      <c r="H87" s="73" t="str">
        <f>LOOKUP($I87,登録順!$A$3:$A$16,登録順!$B$3:$B$16)</f>
        <v>ファイターズ</v>
      </c>
      <c r="I87" s="95">
        <v>6</v>
      </c>
      <c r="J87" s="257"/>
      <c r="K87" s="279"/>
      <c r="L87" s="5"/>
    </row>
    <row r="88" spans="1:12" ht="18" customHeight="1" x14ac:dyDescent="0.15">
      <c r="A88" s="387">
        <f>A83+1</f>
        <v>18</v>
      </c>
      <c r="B88" s="378" t="s">
        <v>83</v>
      </c>
      <c r="C88" s="44" t="s">
        <v>27</v>
      </c>
      <c r="D88" s="83"/>
      <c r="E88" s="13"/>
      <c r="F88" s="14"/>
      <c r="G88" s="91"/>
      <c r="H88" s="74"/>
      <c r="I88" s="97"/>
      <c r="J88" s="256"/>
      <c r="K88" s="278"/>
      <c r="L88" s="5"/>
    </row>
    <row r="89" spans="1:12" ht="18" customHeight="1" x14ac:dyDescent="0.15">
      <c r="A89" s="388"/>
      <c r="B89" s="379"/>
      <c r="C89" s="40" t="s">
        <v>28</v>
      </c>
      <c r="D89" s="81"/>
      <c r="E89" s="18"/>
      <c r="F89" s="19"/>
      <c r="G89" s="87"/>
      <c r="H89" s="73"/>
      <c r="I89" s="98"/>
      <c r="J89" s="254"/>
      <c r="K89" s="276"/>
      <c r="L89" s="5"/>
    </row>
    <row r="90" spans="1:12" ht="18" customHeight="1" x14ac:dyDescent="0.15">
      <c r="A90" s="388"/>
      <c r="B90" s="379"/>
      <c r="C90" s="40" t="s">
        <v>29</v>
      </c>
      <c r="D90" s="84">
        <v>8</v>
      </c>
      <c r="E90" s="18" t="str">
        <f>LOOKUP($D90,登録順!$A$3:$A$16,登録順!$B$3:$B$16)</f>
        <v>オジャーズ</v>
      </c>
      <c r="F90" s="19" t="str">
        <f>LOOKUP($G90,登録順!$A$3:$A$16,登録順!$B$3:$B$16)</f>
        <v>トータース</v>
      </c>
      <c r="G90" s="87">
        <v>2</v>
      </c>
      <c r="H90" s="73" t="str">
        <f>LOOKUP($I90,登録順!$A$3:$A$16,登録順!$B$3:$B$16)</f>
        <v>くすのきナインズ</v>
      </c>
      <c r="I90" s="98">
        <v>4</v>
      </c>
      <c r="J90" s="254"/>
      <c r="K90" s="276"/>
      <c r="L90" s="5"/>
    </row>
    <row r="91" spans="1:12" ht="18" customHeight="1" x14ac:dyDescent="0.15">
      <c r="A91" s="388"/>
      <c r="B91" s="379"/>
      <c r="C91" s="40" t="s">
        <v>30</v>
      </c>
      <c r="D91" s="84">
        <v>6</v>
      </c>
      <c r="E91" s="18" t="str">
        <f>LOOKUP($D91,登録順!$A$3:$A$16,登録順!$B$3:$B$16)</f>
        <v>ファイターズ</v>
      </c>
      <c r="F91" s="19" t="str">
        <f>LOOKUP($G91,登録順!$A$3:$A$16,登録順!$B$3:$B$16)</f>
        <v>調布イーグルス</v>
      </c>
      <c r="G91" s="90">
        <v>5</v>
      </c>
      <c r="H91" s="73" t="str">
        <f>LOOKUP($I91,登録順!$A$3:$A$16,登録順!$B$3:$B$16)</f>
        <v>深大寺モータース</v>
      </c>
      <c r="I91" s="98">
        <v>7</v>
      </c>
      <c r="J91" s="254"/>
      <c r="K91" s="276"/>
      <c r="L91" s="5"/>
    </row>
    <row r="92" spans="1:12" ht="18" customHeight="1" x14ac:dyDescent="0.15">
      <c r="A92" s="390"/>
      <c r="B92" s="379"/>
      <c r="C92" s="224" t="s">
        <v>31</v>
      </c>
      <c r="D92" s="267">
        <v>11</v>
      </c>
      <c r="E92" s="246" t="str">
        <f>LOOKUP($D92,登録順!$A$3:$A$16,登録順!$B$3:$B$16)</f>
        <v>アニマルズ</v>
      </c>
      <c r="F92" s="203" t="str">
        <f>LOOKUP($G92,登録順!$A$3:$A$16,登録順!$B$3:$B$16)</f>
        <v>東京アローズ</v>
      </c>
      <c r="G92" s="268">
        <v>3</v>
      </c>
      <c r="H92" s="247" t="str">
        <f>LOOKUP($I92,登録順!$A$3:$A$16,登録順!$B$3:$B$16)</f>
        <v>影法師</v>
      </c>
      <c r="I92" s="269">
        <v>9</v>
      </c>
      <c r="J92" s="255"/>
      <c r="K92" s="277"/>
      <c r="L92" s="5"/>
    </row>
    <row r="93" spans="1:12" ht="18" customHeight="1" x14ac:dyDescent="0.15">
      <c r="A93" s="387">
        <f>A88+1</f>
        <v>19</v>
      </c>
      <c r="B93" s="378" t="s">
        <v>74</v>
      </c>
      <c r="C93" s="44" t="s">
        <v>27</v>
      </c>
      <c r="D93" s="215"/>
      <c r="E93" s="227"/>
      <c r="F93" s="193"/>
      <c r="G93" s="270"/>
      <c r="H93" s="217"/>
      <c r="I93" s="218"/>
      <c r="J93" s="272"/>
      <c r="K93" s="282"/>
      <c r="L93" s="5"/>
    </row>
    <row r="94" spans="1:12" ht="18" customHeight="1" x14ac:dyDescent="0.15">
      <c r="A94" s="388"/>
      <c r="B94" s="379"/>
      <c r="C94" s="40" t="s">
        <v>28</v>
      </c>
      <c r="D94" s="84"/>
      <c r="E94" s="18"/>
      <c r="F94" s="19"/>
      <c r="G94" s="87"/>
      <c r="H94" s="73"/>
      <c r="I94" s="98"/>
      <c r="J94" s="254"/>
      <c r="K94" s="276"/>
      <c r="L94" s="5"/>
    </row>
    <row r="95" spans="1:12" ht="18" customHeight="1" x14ac:dyDescent="0.15">
      <c r="A95" s="388"/>
      <c r="B95" s="379"/>
      <c r="C95" s="40" t="s">
        <v>29</v>
      </c>
      <c r="D95" s="81">
        <v>1</v>
      </c>
      <c r="E95" s="18" t="str">
        <f>LOOKUP($D95,登録順!$A$3:$A$16,登録順!$B$3:$B$16)</f>
        <v>デビルス</v>
      </c>
      <c r="F95" s="19" t="str">
        <f>LOOKUP($G95,登録順!$A$3:$A$16,登録順!$B$3:$B$16)</f>
        <v>くすのきナインズ</v>
      </c>
      <c r="G95" s="90">
        <v>4</v>
      </c>
      <c r="H95" s="73" t="str">
        <f>LOOKUP($I95,登録順!$A$3:$A$16,登録順!$B$3:$B$16)</f>
        <v>アニマルズ</v>
      </c>
      <c r="I95" s="98">
        <v>11</v>
      </c>
      <c r="J95" s="254"/>
      <c r="K95" s="280">
        <v>46117</v>
      </c>
      <c r="L95" s="5"/>
    </row>
    <row r="96" spans="1:12" ht="18" customHeight="1" x14ac:dyDescent="0.15">
      <c r="A96" s="388"/>
      <c r="B96" s="379"/>
      <c r="C96" s="40" t="s">
        <v>30</v>
      </c>
      <c r="D96" s="81">
        <v>8</v>
      </c>
      <c r="E96" s="18" t="str">
        <f>LOOKUP($D96,登録順!$A$3:$A$16,登録順!$B$3:$B$16)</f>
        <v>オジャーズ</v>
      </c>
      <c r="F96" s="19" t="str">
        <f>LOOKUP($G96,登録順!$A$3:$A$16,登録順!$B$3:$B$16)</f>
        <v>ＫＡＮＥＫＯ</v>
      </c>
      <c r="G96" s="87">
        <v>10</v>
      </c>
      <c r="H96" s="73" t="str">
        <f>LOOKUP($I96,登録順!$A$3:$A$16,登録順!$B$3:$B$16)</f>
        <v>調布イーグルス</v>
      </c>
      <c r="I96" s="98">
        <v>5</v>
      </c>
      <c r="J96" s="254"/>
      <c r="K96" s="280">
        <v>46117</v>
      </c>
      <c r="L96" s="5"/>
    </row>
    <row r="97" spans="1:12" ht="18" customHeight="1" thickBot="1" x14ac:dyDescent="0.2">
      <c r="A97" s="392"/>
      <c r="B97" s="384"/>
      <c r="C97" s="284" t="s">
        <v>31</v>
      </c>
      <c r="D97" s="82">
        <v>2</v>
      </c>
      <c r="E97" s="23" t="str">
        <f>LOOKUP($D97,登録順!$A$3:$A$16,登録順!$B$3:$B$16)</f>
        <v>トータース</v>
      </c>
      <c r="F97" s="24" t="str">
        <f>LOOKUP($G97,登録順!$A$3:$A$16,登録順!$B$3:$B$16)</f>
        <v>ファイターズ</v>
      </c>
      <c r="G97" s="88">
        <v>6</v>
      </c>
      <c r="H97" s="75" t="str">
        <f>LOOKUP($I97,登録順!$A$3:$A$16,登録順!$B$3:$B$16)</f>
        <v>東京アローズ</v>
      </c>
      <c r="I97" s="96">
        <v>3</v>
      </c>
      <c r="J97" s="257"/>
      <c r="K97" s="281">
        <v>46117</v>
      </c>
      <c r="L97" s="5"/>
    </row>
    <row r="98" spans="1:12" ht="18" customHeight="1" x14ac:dyDescent="0.15">
      <c r="A98" s="393">
        <f>A93+1</f>
        <v>20</v>
      </c>
      <c r="B98" s="379" t="s">
        <v>82</v>
      </c>
      <c r="C98" s="214" t="s">
        <v>27</v>
      </c>
      <c r="D98" s="215"/>
      <c r="E98" s="227"/>
      <c r="F98" s="193"/>
      <c r="G98" s="270"/>
      <c r="H98" s="217"/>
      <c r="I98" s="218"/>
      <c r="J98" s="272"/>
      <c r="K98" s="282"/>
      <c r="L98" s="5"/>
    </row>
    <row r="99" spans="1:12" ht="18" customHeight="1" x14ac:dyDescent="0.15">
      <c r="A99" s="388"/>
      <c r="B99" s="379"/>
      <c r="C99" s="40" t="s">
        <v>28</v>
      </c>
      <c r="D99" s="84"/>
      <c r="E99" s="18"/>
      <c r="F99" s="19"/>
      <c r="G99" s="87"/>
      <c r="H99" s="73"/>
      <c r="I99" s="98"/>
      <c r="J99" s="254"/>
      <c r="K99" s="276"/>
      <c r="L99" s="5"/>
    </row>
    <row r="100" spans="1:12" ht="18" customHeight="1" x14ac:dyDescent="0.15">
      <c r="A100" s="388"/>
      <c r="B100" s="379"/>
      <c r="C100" s="40" t="s">
        <v>29</v>
      </c>
      <c r="D100" s="81">
        <v>9</v>
      </c>
      <c r="E100" s="18" t="str">
        <f>LOOKUP($D100,登録順!$A$3:$A$16,登録順!$B$3:$B$16)</f>
        <v>影法師</v>
      </c>
      <c r="F100" s="19" t="str">
        <f>LOOKUP($G100,登録順!$A$3:$A$16,登録順!$B$3:$B$16)</f>
        <v>ＫＡＮＥＫＯ</v>
      </c>
      <c r="G100" s="90">
        <v>10</v>
      </c>
      <c r="H100" s="73" t="str">
        <f>LOOKUP($I100,登録順!$A$3:$A$16,登録順!$B$3:$B$16)</f>
        <v>デビルス</v>
      </c>
      <c r="I100" s="98">
        <v>1</v>
      </c>
      <c r="J100" s="254"/>
      <c r="K100" s="280">
        <v>46264</v>
      </c>
      <c r="L100" s="5"/>
    </row>
    <row r="101" spans="1:12" ht="18" customHeight="1" x14ac:dyDescent="0.15">
      <c r="A101" s="388"/>
      <c r="B101" s="379"/>
      <c r="C101" s="40" t="s">
        <v>30</v>
      </c>
      <c r="D101" s="81"/>
      <c r="E101" s="18" t="e">
        <f>LOOKUP($D101,登録順!$A$3:$A$16,登録順!$B$3:$B$16)</f>
        <v>#N/A</v>
      </c>
      <c r="F101" s="19" t="e">
        <f>LOOKUP($G101,登録順!$A$3:$A$16,登録順!$B$3:$B$16)</f>
        <v>#N/A</v>
      </c>
      <c r="G101" s="87"/>
      <c r="H101" s="73" t="e">
        <f>LOOKUP($I101,登録順!$A$3:$A$16,登録順!$B$3:$B$16)</f>
        <v>#N/A</v>
      </c>
      <c r="I101" s="98"/>
      <c r="J101" s="254"/>
      <c r="K101" s="280"/>
      <c r="L101" s="5"/>
    </row>
    <row r="102" spans="1:12" ht="18" customHeight="1" x14ac:dyDescent="0.15">
      <c r="A102" s="389"/>
      <c r="B102" s="380"/>
      <c r="C102" s="42" t="s">
        <v>31</v>
      </c>
      <c r="D102" s="82"/>
      <c r="E102" s="23" t="e">
        <f>LOOKUP($D102,登録順!$A$3:$A$16,登録順!$B$3:$B$16)</f>
        <v>#N/A</v>
      </c>
      <c r="F102" s="24" t="e">
        <f>LOOKUP($G102,登録順!$A$3:$A$16,登録順!$B$3:$B$16)</f>
        <v>#N/A</v>
      </c>
      <c r="G102" s="88"/>
      <c r="H102" s="75" t="e">
        <f>LOOKUP($I102,登録順!$A$3:$A$16,登録順!$B$3:$B$16)</f>
        <v>#N/A</v>
      </c>
      <c r="I102" s="96"/>
      <c r="J102" s="257"/>
      <c r="K102" s="281"/>
      <c r="L102" s="5"/>
    </row>
    <row r="103" spans="1:12" ht="18" customHeight="1" x14ac:dyDescent="0.15">
      <c r="A103" s="393">
        <f>A98+1</f>
        <v>21</v>
      </c>
      <c r="B103" s="378" t="s">
        <v>75</v>
      </c>
      <c r="C103" s="214" t="s">
        <v>27</v>
      </c>
      <c r="D103" s="215"/>
      <c r="E103" s="227"/>
      <c r="F103" s="193"/>
      <c r="G103" s="270"/>
      <c r="H103" s="217"/>
      <c r="I103" s="271"/>
      <c r="J103" s="272"/>
      <c r="K103" s="282"/>
      <c r="L103" s="5"/>
    </row>
    <row r="104" spans="1:12" ht="18" customHeight="1" x14ac:dyDescent="0.15">
      <c r="A104" s="388"/>
      <c r="B104" s="379"/>
      <c r="C104" s="40" t="s">
        <v>28</v>
      </c>
      <c r="D104" s="81"/>
      <c r="E104" s="18"/>
      <c r="F104" s="19"/>
      <c r="G104" s="90"/>
      <c r="H104" s="73"/>
      <c r="I104" s="98"/>
      <c r="J104" s="254"/>
      <c r="K104" s="276"/>
      <c r="L104" s="5"/>
    </row>
    <row r="105" spans="1:12" ht="18" customHeight="1" x14ac:dyDescent="0.15">
      <c r="A105" s="388"/>
      <c r="B105" s="379"/>
      <c r="C105" s="40" t="s">
        <v>29</v>
      </c>
      <c r="D105" s="81"/>
      <c r="E105" s="18" t="e">
        <f>LOOKUP($D105,登録順!$A$3:$A$16,登録順!$B$3:$B$16)</f>
        <v>#N/A</v>
      </c>
      <c r="F105" s="19" t="e">
        <f>LOOKUP($G105,登録順!$A$3:$A$16,登録順!$B$3:$B$16)</f>
        <v>#N/A</v>
      </c>
      <c r="G105" s="90"/>
      <c r="H105" s="73" t="e">
        <f>LOOKUP($I105,登録順!$A$3:$A$16,登録順!$B$3:$B$16)</f>
        <v>#N/A</v>
      </c>
      <c r="I105" s="98"/>
      <c r="J105" s="254"/>
      <c r="K105" s="276"/>
      <c r="L105" s="5"/>
    </row>
    <row r="106" spans="1:12" ht="18" customHeight="1" x14ac:dyDescent="0.15">
      <c r="A106" s="388"/>
      <c r="B106" s="379"/>
      <c r="C106" s="40" t="s">
        <v>30</v>
      </c>
      <c r="D106" s="81"/>
      <c r="E106" s="18" t="e">
        <f>LOOKUP($D106,登録順!$A$3:$A$16,登録順!$B$3:$B$16)</f>
        <v>#N/A</v>
      </c>
      <c r="F106" s="19" t="e">
        <f>LOOKUP($G106,登録順!$A$3:$A$16,登録順!$B$3:$B$16)</f>
        <v>#N/A</v>
      </c>
      <c r="G106" s="87"/>
      <c r="H106" s="73" t="e">
        <f>LOOKUP($I106,登録順!$A$3:$A$16,登録順!$B$3:$B$16)</f>
        <v>#N/A</v>
      </c>
      <c r="I106" s="95"/>
      <c r="J106" s="254"/>
      <c r="K106" s="276"/>
      <c r="L106" s="5"/>
    </row>
    <row r="107" spans="1:12" ht="18" customHeight="1" x14ac:dyDescent="0.15">
      <c r="A107" s="389"/>
      <c r="B107" s="380"/>
      <c r="C107" s="42" t="s">
        <v>31</v>
      </c>
      <c r="D107" s="81"/>
      <c r="E107" s="23" t="e">
        <f>LOOKUP($D107,登録順!$A$3:$A$16,登録順!$B$3:$B$16)</f>
        <v>#N/A</v>
      </c>
      <c r="F107" s="24" t="e">
        <f>LOOKUP($G107,登録順!$A$3:$A$16,登録順!$B$3:$B$16)</f>
        <v>#N/A</v>
      </c>
      <c r="G107" s="87"/>
      <c r="H107" s="75" t="e">
        <f>LOOKUP($I107,登録順!$A$3:$A$16,登録順!$B$3:$B$16)</f>
        <v>#N/A</v>
      </c>
      <c r="I107" s="95"/>
      <c r="J107" s="257"/>
      <c r="K107" s="279"/>
      <c r="L107" s="5"/>
    </row>
    <row r="108" spans="1:12" ht="18" customHeight="1" x14ac:dyDescent="0.15">
      <c r="A108" s="387">
        <f>A103+1</f>
        <v>22</v>
      </c>
      <c r="B108" s="378" t="s">
        <v>76</v>
      </c>
      <c r="C108" s="44" t="s">
        <v>27</v>
      </c>
      <c r="D108" s="83"/>
      <c r="E108" s="13"/>
      <c r="F108" s="14"/>
      <c r="G108" s="89"/>
      <c r="H108" s="74"/>
      <c r="I108" s="97"/>
      <c r="J108" s="256"/>
      <c r="K108" s="278"/>
      <c r="L108" s="5"/>
    </row>
    <row r="109" spans="1:12" ht="18" customHeight="1" x14ac:dyDescent="0.15">
      <c r="A109" s="388"/>
      <c r="B109" s="379"/>
      <c r="C109" s="40" t="s">
        <v>28</v>
      </c>
      <c r="D109" s="81"/>
      <c r="E109" s="18"/>
      <c r="F109" s="19"/>
      <c r="G109" s="87"/>
      <c r="H109" s="73"/>
      <c r="I109" s="98"/>
      <c r="J109" s="254"/>
      <c r="K109" s="276"/>
      <c r="L109" s="5"/>
    </row>
    <row r="110" spans="1:12" ht="18" customHeight="1" x14ac:dyDescent="0.15">
      <c r="A110" s="388"/>
      <c r="B110" s="379"/>
      <c r="C110" s="40" t="s">
        <v>29</v>
      </c>
      <c r="D110" s="81"/>
      <c r="E110" s="18" t="e">
        <f>LOOKUP($D110,登録順!$A$3:$A$16,登録順!$B$3:$B$16)</f>
        <v>#N/A</v>
      </c>
      <c r="F110" s="19" t="e">
        <f>LOOKUP($G110,登録順!$A$3:$A$16,登録順!$B$3:$B$16)</f>
        <v>#N/A</v>
      </c>
      <c r="G110" s="90"/>
      <c r="H110" s="73" t="e">
        <f>LOOKUP($I110,登録順!$A$3:$A$16,登録順!$B$3:$B$16)</f>
        <v>#N/A</v>
      </c>
      <c r="I110" s="98"/>
      <c r="J110" s="254"/>
      <c r="K110" s="276"/>
      <c r="L110" s="5"/>
    </row>
    <row r="111" spans="1:12" ht="18" customHeight="1" x14ac:dyDescent="0.15">
      <c r="A111" s="388"/>
      <c r="B111" s="379"/>
      <c r="C111" s="40" t="s">
        <v>30</v>
      </c>
      <c r="D111" s="81"/>
      <c r="E111" s="18" t="e">
        <f>LOOKUP($D111,登録順!$A$3:$A$16,登録順!$B$3:$B$16)</f>
        <v>#N/A</v>
      </c>
      <c r="F111" s="19" t="e">
        <f>LOOKUP($G111,登録順!$A$3:$A$16,登録順!$B$3:$B$16)</f>
        <v>#N/A</v>
      </c>
      <c r="G111" s="87"/>
      <c r="H111" s="73" t="e">
        <f>LOOKUP($I111,登録順!$A$3:$A$16,登録順!$B$3:$B$16)</f>
        <v>#N/A</v>
      </c>
      <c r="I111" s="95"/>
      <c r="J111" s="254"/>
      <c r="K111" s="276"/>
      <c r="L111" s="5"/>
    </row>
    <row r="112" spans="1:12" ht="18" customHeight="1" x14ac:dyDescent="0.15">
      <c r="A112" s="389"/>
      <c r="B112" s="380"/>
      <c r="C112" s="42" t="s">
        <v>31</v>
      </c>
      <c r="D112" s="82"/>
      <c r="E112" s="23" t="e">
        <f>LOOKUP($D112,登録順!$A$3:$A$16,登録順!$B$3:$B$16)</f>
        <v>#N/A</v>
      </c>
      <c r="F112" s="24" t="e">
        <f>LOOKUP($G112,登録順!$A$3:$A$16,登録順!$B$3:$B$16)</f>
        <v>#N/A</v>
      </c>
      <c r="G112" s="88"/>
      <c r="H112" s="75" t="e">
        <f>LOOKUP($I112,登録順!$A$3:$A$16,登録順!$B$3:$B$16)</f>
        <v>#N/A</v>
      </c>
      <c r="I112" s="95"/>
      <c r="J112" s="257"/>
      <c r="K112" s="279"/>
      <c r="L112" s="5"/>
    </row>
    <row r="113" spans="1:12" ht="18" customHeight="1" x14ac:dyDescent="0.15">
      <c r="A113" s="387">
        <f>A108+1</f>
        <v>23</v>
      </c>
      <c r="B113" s="378" t="s">
        <v>77</v>
      </c>
      <c r="C113" s="44" t="s">
        <v>27</v>
      </c>
      <c r="D113" s="83"/>
      <c r="E113" s="13"/>
      <c r="F113" s="14"/>
      <c r="G113" s="87"/>
      <c r="H113" s="74"/>
      <c r="I113" s="97"/>
      <c r="J113" s="256"/>
      <c r="K113" s="278"/>
      <c r="L113" s="5"/>
    </row>
    <row r="114" spans="1:12" ht="18" customHeight="1" x14ac:dyDescent="0.15">
      <c r="A114" s="388"/>
      <c r="B114" s="379"/>
      <c r="C114" s="40" t="s">
        <v>28</v>
      </c>
      <c r="D114" s="84"/>
      <c r="E114" s="18"/>
      <c r="F114" s="19"/>
      <c r="G114" s="87"/>
      <c r="H114" s="73"/>
      <c r="I114" s="98"/>
      <c r="J114" s="254"/>
      <c r="K114" s="276"/>
      <c r="L114" s="5"/>
    </row>
    <row r="115" spans="1:12" ht="18" customHeight="1" x14ac:dyDescent="0.15">
      <c r="A115" s="388"/>
      <c r="B115" s="379"/>
      <c r="C115" s="40" t="s">
        <v>29</v>
      </c>
      <c r="D115" s="81"/>
      <c r="E115" s="18" t="e">
        <f>LOOKUP($D115,登録順!$A$3:$A$16,登録順!$B$3:$B$16)</f>
        <v>#N/A</v>
      </c>
      <c r="F115" s="19" t="e">
        <f>LOOKUP($G115,登録順!$A$3:$A$16,登録順!$B$3:$B$16)</f>
        <v>#N/A</v>
      </c>
      <c r="G115" s="87"/>
      <c r="H115" s="73" t="e">
        <f>LOOKUP($I115,登録順!$A$3:$A$16,登録順!$B$3:$B$16)</f>
        <v>#N/A</v>
      </c>
      <c r="I115" s="98"/>
      <c r="J115" s="254"/>
      <c r="K115" s="276"/>
      <c r="L115" s="5"/>
    </row>
    <row r="116" spans="1:12" ht="18" customHeight="1" x14ac:dyDescent="0.15">
      <c r="A116" s="388"/>
      <c r="B116" s="379"/>
      <c r="C116" s="40" t="s">
        <v>30</v>
      </c>
      <c r="D116" s="81"/>
      <c r="E116" s="18" t="e">
        <f>LOOKUP($D116,登録順!$A$3:$A$16,登録順!$B$3:$B$16)</f>
        <v>#N/A</v>
      </c>
      <c r="F116" s="19" t="e">
        <f>LOOKUP($G116,登録順!$A$3:$A$16,登録順!$B$3:$B$16)</f>
        <v>#N/A</v>
      </c>
      <c r="G116" s="87"/>
      <c r="H116" s="73" t="e">
        <f>LOOKUP($I116,登録順!$A$3:$A$16,登録順!$B$3:$B$16)</f>
        <v>#N/A</v>
      </c>
      <c r="I116" s="95"/>
      <c r="J116" s="254"/>
      <c r="K116" s="276"/>
      <c r="L116" s="5"/>
    </row>
    <row r="117" spans="1:12" ht="18" customHeight="1" x14ac:dyDescent="0.15">
      <c r="A117" s="389"/>
      <c r="B117" s="380"/>
      <c r="C117" s="42" t="s">
        <v>31</v>
      </c>
      <c r="D117" s="81"/>
      <c r="E117" s="23" t="e">
        <f>LOOKUP($D117,登録順!$A$3:$A$16,登録順!$B$3:$B$16)</f>
        <v>#N/A</v>
      </c>
      <c r="F117" s="24" t="e">
        <f>LOOKUP($G117,登録順!$A$3:$A$16,登録順!$B$3:$B$16)</f>
        <v>#N/A</v>
      </c>
      <c r="G117" s="87"/>
      <c r="H117" s="75" t="e">
        <f>LOOKUP($I117,登録順!$A$3:$A$16,登録順!$B$3:$B$16)</f>
        <v>#N/A</v>
      </c>
      <c r="I117" s="95"/>
      <c r="J117" s="257"/>
      <c r="K117" s="279"/>
      <c r="L117" s="5"/>
    </row>
    <row r="118" spans="1:12" ht="18" customHeight="1" x14ac:dyDescent="0.15">
      <c r="A118" s="387">
        <f>A113+1</f>
        <v>24</v>
      </c>
      <c r="B118" s="378" t="s">
        <v>81</v>
      </c>
      <c r="C118" s="44" t="s">
        <v>27</v>
      </c>
      <c r="D118" s="83"/>
      <c r="E118" s="13"/>
      <c r="F118" s="14"/>
      <c r="G118" s="91"/>
      <c r="H118" s="74"/>
      <c r="I118" s="97"/>
      <c r="J118" s="256"/>
      <c r="K118" s="278"/>
      <c r="L118" s="5"/>
    </row>
    <row r="119" spans="1:12" ht="18" customHeight="1" x14ac:dyDescent="0.15">
      <c r="A119" s="388"/>
      <c r="B119" s="379"/>
      <c r="C119" s="40" t="s">
        <v>28</v>
      </c>
      <c r="D119" s="84"/>
      <c r="E119" s="18"/>
      <c r="F119" s="19"/>
      <c r="G119" s="87"/>
      <c r="H119" s="73"/>
      <c r="I119" s="98"/>
      <c r="J119" s="254"/>
      <c r="K119" s="276"/>
      <c r="L119" s="5"/>
    </row>
    <row r="120" spans="1:12" ht="18" customHeight="1" x14ac:dyDescent="0.15">
      <c r="A120" s="388"/>
      <c r="B120" s="379"/>
      <c r="C120" s="40" t="s">
        <v>29</v>
      </c>
      <c r="D120" s="84"/>
      <c r="E120" s="18" t="e">
        <f>LOOKUP($D120,登録順!$A$3:$A$16,登録順!$B$3:$B$16)</f>
        <v>#N/A</v>
      </c>
      <c r="F120" s="19" t="e">
        <f>LOOKUP($G120,登録順!$A$3:$A$16,登録順!$B$3:$B$16)</f>
        <v>#N/A</v>
      </c>
      <c r="G120" s="87"/>
      <c r="H120" s="73" t="e">
        <f>LOOKUP($I120,登録順!$A$3:$A$16,登録順!$B$3:$B$16)</f>
        <v>#N/A</v>
      </c>
      <c r="I120" s="98"/>
      <c r="J120" s="254"/>
      <c r="K120" s="276"/>
      <c r="L120" s="5"/>
    </row>
    <row r="121" spans="1:12" ht="18" customHeight="1" x14ac:dyDescent="0.15">
      <c r="A121" s="388"/>
      <c r="B121" s="379"/>
      <c r="C121" s="40" t="s">
        <v>30</v>
      </c>
      <c r="D121" s="81"/>
      <c r="E121" s="18" t="e">
        <f>LOOKUP($D121,登録順!$A$3:$A$16,登録順!$B$3:$B$16)</f>
        <v>#N/A</v>
      </c>
      <c r="F121" s="19" t="e">
        <f>LOOKUP($G121,登録順!$A$3:$A$16,登録順!$B$3:$B$16)</f>
        <v>#N/A</v>
      </c>
      <c r="G121" s="90"/>
      <c r="H121" s="73" t="e">
        <f>LOOKUP($I121,登録順!$A$3:$A$16,登録順!$B$3:$B$16)</f>
        <v>#N/A</v>
      </c>
      <c r="I121" s="98"/>
      <c r="J121" s="254"/>
      <c r="K121" s="276"/>
      <c r="L121" s="5"/>
    </row>
    <row r="122" spans="1:12" ht="18" customHeight="1" x14ac:dyDescent="0.15">
      <c r="A122" s="389"/>
      <c r="B122" s="380"/>
      <c r="C122" s="42" t="s">
        <v>31</v>
      </c>
      <c r="D122" s="82"/>
      <c r="E122" s="23" t="e">
        <f>LOOKUP($D122,登録順!$A$3:$A$16,登録順!$B$3:$B$16)</f>
        <v>#N/A</v>
      </c>
      <c r="F122" s="24" t="e">
        <f>LOOKUP($G122,登録順!$A$3:$A$16,登録順!$B$3:$B$16)</f>
        <v>#N/A</v>
      </c>
      <c r="G122" s="92"/>
      <c r="H122" s="75" t="e">
        <f>LOOKUP($I122,登録順!$A$3:$A$16,登録順!$B$3:$B$16)</f>
        <v>#N/A</v>
      </c>
      <c r="I122" s="96"/>
      <c r="J122" s="257"/>
      <c r="K122" s="279"/>
      <c r="L122" s="5"/>
    </row>
    <row r="123" spans="1:12" ht="18" customHeight="1" x14ac:dyDescent="0.15">
      <c r="A123" s="387">
        <f>A118+1</f>
        <v>25</v>
      </c>
      <c r="B123" s="378" t="s">
        <v>78</v>
      </c>
      <c r="C123" s="44" t="s">
        <v>27</v>
      </c>
      <c r="D123" s="83"/>
      <c r="E123" s="13"/>
      <c r="F123" s="14"/>
      <c r="G123" s="91"/>
      <c r="H123" s="74"/>
      <c r="I123" s="97"/>
      <c r="J123" s="256"/>
      <c r="K123" s="278"/>
      <c r="L123" s="5"/>
    </row>
    <row r="124" spans="1:12" ht="18" customHeight="1" x14ac:dyDescent="0.15">
      <c r="A124" s="388"/>
      <c r="B124" s="379"/>
      <c r="C124" s="40" t="s">
        <v>28</v>
      </c>
      <c r="D124" s="81"/>
      <c r="E124" s="18"/>
      <c r="F124" s="19"/>
      <c r="G124" s="87"/>
      <c r="H124" s="73"/>
      <c r="I124" s="98"/>
      <c r="J124" s="254"/>
      <c r="K124" s="276"/>
      <c r="L124" s="5"/>
    </row>
    <row r="125" spans="1:12" ht="18" customHeight="1" x14ac:dyDescent="0.15">
      <c r="A125" s="388"/>
      <c r="B125" s="379"/>
      <c r="C125" s="40" t="s">
        <v>29</v>
      </c>
      <c r="D125" s="84"/>
      <c r="E125" s="18" t="e">
        <f>LOOKUP($D125,登録順!$A$3:$A$16,登録順!$B$3:$B$16)</f>
        <v>#N/A</v>
      </c>
      <c r="F125" s="19" t="e">
        <f>LOOKUP($G125,登録順!$A$3:$A$16,登録順!$B$3:$B$16)</f>
        <v>#N/A</v>
      </c>
      <c r="G125" s="87"/>
      <c r="H125" s="73" t="e">
        <f>LOOKUP($I125,登録順!$A$3:$A$16,登録順!$B$3:$B$16)</f>
        <v>#N/A</v>
      </c>
      <c r="I125" s="98"/>
      <c r="J125" s="254"/>
      <c r="K125" s="276"/>
      <c r="L125" s="5"/>
    </row>
    <row r="126" spans="1:12" ht="18" customHeight="1" x14ac:dyDescent="0.15">
      <c r="A126" s="388"/>
      <c r="B126" s="379"/>
      <c r="C126" s="40" t="s">
        <v>30</v>
      </c>
      <c r="D126" s="84"/>
      <c r="E126" s="18" t="e">
        <f>LOOKUP($D126,登録順!$A$3:$A$16,登録順!$B$3:$B$16)</f>
        <v>#N/A</v>
      </c>
      <c r="F126" s="19" t="e">
        <f>LOOKUP($G126,登録順!$A$3:$A$16,登録順!$B$3:$B$16)</f>
        <v>#N/A</v>
      </c>
      <c r="G126" s="90"/>
      <c r="H126" s="73" t="e">
        <f>LOOKUP($I126,登録順!$A$3:$A$16,登録順!$B$3:$B$16)</f>
        <v>#N/A</v>
      </c>
      <c r="I126" s="98"/>
      <c r="J126" s="254"/>
      <c r="K126" s="276"/>
      <c r="L126" s="5"/>
    </row>
    <row r="127" spans="1:12" ht="18" customHeight="1" x14ac:dyDescent="0.15">
      <c r="A127" s="389"/>
      <c r="B127" s="380"/>
      <c r="C127" s="42" t="s">
        <v>31</v>
      </c>
      <c r="D127" s="82"/>
      <c r="E127" s="23" t="e">
        <f>LOOKUP($D127,登録順!$A$3:$A$16,登録順!$B$3:$B$16)</f>
        <v>#N/A</v>
      </c>
      <c r="F127" s="24" t="e">
        <f>LOOKUP($G127,登録順!$A$3:$A$16,登録順!$B$3:$B$16)</f>
        <v>#N/A</v>
      </c>
      <c r="G127" s="92"/>
      <c r="H127" s="75" t="e">
        <f>LOOKUP($I127,登録順!$A$3:$A$16,登録順!$B$3:$B$16)</f>
        <v>#N/A</v>
      </c>
      <c r="I127" s="96"/>
      <c r="J127" s="257"/>
      <c r="K127" s="279"/>
      <c r="L127" s="5"/>
    </row>
    <row r="128" spans="1:12" ht="18" customHeight="1" x14ac:dyDescent="0.15">
      <c r="A128" s="387">
        <f>A123+1</f>
        <v>26</v>
      </c>
      <c r="B128" s="378" t="s">
        <v>79</v>
      </c>
      <c r="C128" s="44" t="s">
        <v>27</v>
      </c>
      <c r="D128" s="83"/>
      <c r="E128" s="13"/>
      <c r="F128" s="14"/>
      <c r="G128" s="93"/>
      <c r="H128" s="74"/>
      <c r="I128" s="97"/>
      <c r="J128" s="256"/>
      <c r="K128" s="278"/>
      <c r="L128" s="5"/>
    </row>
    <row r="129" spans="1:12" ht="18" customHeight="1" x14ac:dyDescent="0.15">
      <c r="A129" s="388"/>
      <c r="B129" s="379"/>
      <c r="C129" s="40" t="s">
        <v>28</v>
      </c>
      <c r="D129" s="84"/>
      <c r="E129" s="18"/>
      <c r="F129" s="19"/>
      <c r="G129" s="87"/>
      <c r="H129" s="73"/>
      <c r="I129" s="98"/>
      <c r="J129" s="254"/>
      <c r="K129" s="276"/>
      <c r="L129" s="5"/>
    </row>
    <row r="130" spans="1:12" ht="18" customHeight="1" x14ac:dyDescent="0.15">
      <c r="A130" s="388"/>
      <c r="B130" s="379"/>
      <c r="C130" s="40" t="s">
        <v>29</v>
      </c>
      <c r="D130" s="84"/>
      <c r="E130" s="18" t="e">
        <f>LOOKUP($D130,登録順!$A$3:$A$16,登録順!$B$3:$B$16)</f>
        <v>#N/A</v>
      </c>
      <c r="F130" s="19" t="e">
        <f>LOOKUP($G130,登録順!$A$3:$A$16,登録順!$B$3:$B$16)</f>
        <v>#N/A</v>
      </c>
      <c r="G130" s="87"/>
      <c r="H130" s="73" t="e">
        <f>LOOKUP($I130,登録順!$A$3:$A$16,登録順!$B$3:$B$16)</f>
        <v>#N/A</v>
      </c>
      <c r="I130" s="98"/>
      <c r="J130" s="254"/>
      <c r="K130" s="276"/>
      <c r="L130" s="5"/>
    </row>
    <row r="131" spans="1:12" ht="18" customHeight="1" x14ac:dyDescent="0.15">
      <c r="A131" s="388"/>
      <c r="B131" s="379"/>
      <c r="C131" s="40" t="s">
        <v>30</v>
      </c>
      <c r="D131" s="84"/>
      <c r="E131" s="18" t="e">
        <f>LOOKUP($D131,登録順!$A$3:$A$16,登録順!$B$3:$B$16)</f>
        <v>#N/A</v>
      </c>
      <c r="F131" s="19" t="e">
        <f>LOOKUP($G131,登録順!$A$3:$A$16,登録順!$B$3:$B$16)</f>
        <v>#N/A</v>
      </c>
      <c r="G131" s="87"/>
      <c r="H131" s="73" t="e">
        <f>LOOKUP($I131,登録順!$A$3:$A$16,登録順!$B$3:$B$16)</f>
        <v>#N/A</v>
      </c>
      <c r="I131" s="98"/>
      <c r="J131" s="254"/>
      <c r="K131" s="276"/>
      <c r="L131" s="5"/>
    </row>
    <row r="132" spans="1:12" ht="18" customHeight="1" x14ac:dyDescent="0.15">
      <c r="A132" s="389"/>
      <c r="B132" s="380"/>
      <c r="C132" s="42" t="s">
        <v>31</v>
      </c>
      <c r="D132" s="82"/>
      <c r="E132" s="23" t="e">
        <f>LOOKUP($D132,登録順!$A$3:$A$16,登録順!$B$3:$B$16)</f>
        <v>#N/A</v>
      </c>
      <c r="F132" s="24" t="e">
        <f>LOOKUP($G132,登録順!$A$3:$A$16,登録順!$B$3:$B$16)</f>
        <v>#N/A</v>
      </c>
      <c r="G132" s="88"/>
      <c r="H132" s="75" t="e">
        <f>LOOKUP($I132,登録順!$A$3:$A$16,登録順!$B$3:$B$16)</f>
        <v>#N/A</v>
      </c>
      <c r="I132" s="96"/>
      <c r="J132" s="257"/>
      <c r="K132" s="279"/>
      <c r="L132" s="5"/>
    </row>
    <row r="133" spans="1:12" ht="18" customHeight="1" x14ac:dyDescent="0.15">
      <c r="A133" s="387">
        <f>A128+1</f>
        <v>27</v>
      </c>
      <c r="B133" s="378" t="s">
        <v>80</v>
      </c>
      <c r="C133" s="44" t="s">
        <v>27</v>
      </c>
      <c r="D133" s="83"/>
      <c r="E133" s="13"/>
      <c r="F133" s="14"/>
      <c r="G133" s="91"/>
      <c r="H133" s="74"/>
      <c r="I133" s="99"/>
      <c r="J133" s="256"/>
      <c r="K133" s="278"/>
      <c r="L133" s="5"/>
    </row>
    <row r="134" spans="1:12" ht="18" customHeight="1" x14ac:dyDescent="0.15">
      <c r="A134" s="388"/>
      <c r="B134" s="379"/>
      <c r="C134" s="40" t="s">
        <v>28</v>
      </c>
      <c r="D134" s="81"/>
      <c r="E134" s="18"/>
      <c r="F134" s="19"/>
      <c r="G134" s="87"/>
      <c r="H134" s="73"/>
      <c r="I134" s="95"/>
      <c r="J134" s="254"/>
      <c r="K134" s="276"/>
      <c r="L134" s="5"/>
    </row>
    <row r="135" spans="1:12" ht="18" customHeight="1" x14ac:dyDescent="0.15">
      <c r="A135" s="388"/>
      <c r="B135" s="379"/>
      <c r="C135" s="40" t="s">
        <v>29</v>
      </c>
      <c r="D135" s="81"/>
      <c r="E135" s="18" t="e">
        <f>LOOKUP($D135,登録順!$A$3:$A$16,登録順!$B$3:$B$16)</f>
        <v>#N/A</v>
      </c>
      <c r="F135" s="19" t="e">
        <f>LOOKUP($G135,登録順!$A$3:$A$16,登録順!$B$3:$B$16)</f>
        <v>#N/A</v>
      </c>
      <c r="G135" s="87"/>
      <c r="H135" s="73" t="e">
        <f>LOOKUP($I135,登録順!$A$3:$A$16,登録順!$B$3:$B$16)</f>
        <v>#N/A</v>
      </c>
      <c r="I135" s="95"/>
      <c r="J135" s="254"/>
      <c r="K135" s="276"/>
      <c r="L135" s="5"/>
    </row>
    <row r="136" spans="1:12" ht="18" customHeight="1" x14ac:dyDescent="0.15">
      <c r="A136" s="388"/>
      <c r="B136" s="379"/>
      <c r="C136" s="40" t="s">
        <v>30</v>
      </c>
      <c r="D136" s="81"/>
      <c r="E136" s="18" t="e">
        <f>LOOKUP($D136,登録順!$A$3:$A$16,登録順!$B$3:$B$16)</f>
        <v>#N/A</v>
      </c>
      <c r="F136" s="19" t="e">
        <f>LOOKUP($G136,登録順!$A$3:$A$16,登録順!$B$3:$B$16)</f>
        <v>#N/A</v>
      </c>
      <c r="G136" s="87"/>
      <c r="H136" s="73" t="e">
        <f>LOOKUP($I136,登録順!$A$3:$A$16,登録順!$B$3:$B$16)</f>
        <v>#N/A</v>
      </c>
      <c r="I136" s="95"/>
      <c r="J136" s="254"/>
      <c r="K136" s="276"/>
      <c r="L136" s="5"/>
    </row>
    <row r="137" spans="1:12" ht="18" customHeight="1" x14ac:dyDescent="0.15">
      <c r="A137" s="389"/>
      <c r="B137" s="380"/>
      <c r="C137" s="42" t="s">
        <v>31</v>
      </c>
      <c r="D137" s="82"/>
      <c r="E137" s="23" t="e">
        <f>LOOKUP($D137,登録順!$A$3:$A$16,登録順!$B$3:$B$16)</f>
        <v>#N/A</v>
      </c>
      <c r="F137" s="24" t="e">
        <f>LOOKUP($G137,登録順!$A$3:$A$16,登録順!$B$3:$B$16)</f>
        <v>#N/A</v>
      </c>
      <c r="G137" s="88"/>
      <c r="H137" s="75" t="e">
        <f>LOOKUP($I137,登録順!$A$3:$A$16,登録順!$B$3:$B$16)</f>
        <v>#N/A</v>
      </c>
      <c r="I137" s="96"/>
      <c r="J137" s="257"/>
      <c r="K137" s="279"/>
      <c r="L137" s="5"/>
    </row>
    <row r="138" spans="1:12" ht="18" customHeight="1" x14ac:dyDescent="0.15">
      <c r="A138" s="387">
        <v>28</v>
      </c>
      <c r="B138" s="381"/>
      <c r="C138" s="44" t="s">
        <v>27</v>
      </c>
      <c r="D138" s="83"/>
      <c r="E138" s="13"/>
      <c r="F138" s="14"/>
      <c r="G138" s="91"/>
      <c r="H138" s="74"/>
      <c r="I138" s="99"/>
      <c r="J138" s="256"/>
      <c r="K138" s="278"/>
      <c r="L138" s="5"/>
    </row>
    <row r="139" spans="1:12" ht="18" customHeight="1" x14ac:dyDescent="0.15">
      <c r="A139" s="388"/>
      <c r="B139" s="382"/>
      <c r="C139" s="40" t="s">
        <v>28</v>
      </c>
      <c r="D139" s="81"/>
      <c r="E139" s="18"/>
      <c r="F139" s="19"/>
      <c r="G139" s="87"/>
      <c r="H139" s="73"/>
      <c r="I139" s="95"/>
      <c r="J139" s="254"/>
      <c r="K139" s="276"/>
      <c r="L139" s="5"/>
    </row>
    <row r="140" spans="1:12" ht="18" customHeight="1" x14ac:dyDescent="0.15">
      <c r="A140" s="388"/>
      <c r="B140" s="382"/>
      <c r="C140" s="40" t="s">
        <v>29</v>
      </c>
      <c r="D140" s="81"/>
      <c r="E140" s="18" t="e">
        <f>LOOKUP($D140,登録順!$A$3:$A$16,登録順!$B$3:$B$16)</f>
        <v>#N/A</v>
      </c>
      <c r="F140" s="19" t="e">
        <f>LOOKUP($G140,登録順!$A$3:$A$16,登録順!$B$3:$B$16)</f>
        <v>#N/A</v>
      </c>
      <c r="G140" s="87"/>
      <c r="H140" s="73" t="e">
        <f>LOOKUP($I140,登録順!$A$3:$A$16,登録順!$B$3:$B$16)</f>
        <v>#N/A</v>
      </c>
      <c r="I140" s="95"/>
      <c r="J140" s="254"/>
      <c r="K140" s="276"/>
      <c r="L140" s="5"/>
    </row>
    <row r="141" spans="1:12" ht="18" customHeight="1" x14ac:dyDescent="0.15">
      <c r="A141" s="388"/>
      <c r="B141" s="382"/>
      <c r="C141" s="40" t="s">
        <v>30</v>
      </c>
      <c r="D141" s="81"/>
      <c r="E141" s="18" t="e">
        <f>LOOKUP($D141,登録順!$A$3:$A$16,登録順!$B$3:$B$16)</f>
        <v>#N/A</v>
      </c>
      <c r="F141" s="19" t="e">
        <f>LOOKUP($G141,登録順!$A$3:$A$16,登録順!$B$3:$B$16)</f>
        <v>#N/A</v>
      </c>
      <c r="G141" s="87"/>
      <c r="H141" s="73" t="e">
        <f>LOOKUP($I141,登録順!$A$3:$A$16,登録順!$B$3:$B$16)</f>
        <v>#N/A</v>
      </c>
      <c r="I141" s="95"/>
      <c r="J141" s="254"/>
      <c r="K141" s="276"/>
      <c r="L141" s="5"/>
    </row>
    <row r="142" spans="1:12" ht="18" customHeight="1" thickBot="1" x14ac:dyDescent="0.2">
      <c r="A142" s="391"/>
      <c r="B142" s="383"/>
      <c r="C142" s="228" t="s">
        <v>31</v>
      </c>
      <c r="D142" s="229"/>
      <c r="E142" s="230" t="e">
        <f>LOOKUP($D142,登録順!$A$3:$A$16,登録順!$B$3:$B$16)</f>
        <v>#N/A</v>
      </c>
      <c r="F142" s="155" t="e">
        <f>LOOKUP($G142,登録順!$A$3:$A$16,登録順!$B$3:$B$16)</f>
        <v>#N/A</v>
      </c>
      <c r="G142" s="231"/>
      <c r="H142" s="232" t="e">
        <f>LOOKUP($I142,登録順!$A$3:$A$16,登録順!$B$3:$B$16)</f>
        <v>#N/A</v>
      </c>
      <c r="I142" s="233"/>
      <c r="J142" s="260"/>
      <c r="K142" s="283"/>
      <c r="L142" s="5"/>
    </row>
    <row r="143" spans="1:12" ht="18" customHeight="1" thickTop="1" x14ac:dyDescent="0.15">
      <c r="A143" s="5"/>
      <c r="B143" s="5"/>
      <c r="C143" s="5"/>
      <c r="D143" s="5"/>
      <c r="E143" s="5"/>
      <c r="F143" s="5"/>
      <c r="G143" s="5"/>
      <c r="H143" s="220"/>
      <c r="I143" s="5"/>
      <c r="J143" s="5"/>
      <c r="K143" s="5"/>
      <c r="L143" s="62"/>
    </row>
    <row r="144" spans="1:12" ht="18" customHeight="1" x14ac:dyDescent="0.15">
      <c r="A144" s="1"/>
      <c r="B144" s="1"/>
      <c r="C144" s="1"/>
      <c r="D144" s="1"/>
      <c r="E144" s="1"/>
      <c r="F144" s="1"/>
      <c r="G144" s="1"/>
      <c r="H144" s="36"/>
      <c r="I144" s="38"/>
      <c r="J144" s="1"/>
      <c r="K144" s="1"/>
    </row>
    <row r="145" spans="1:11" ht="18" customHeight="1" x14ac:dyDescent="0.15">
      <c r="A145" s="1"/>
      <c r="B145" s="1"/>
      <c r="C145" s="1"/>
      <c r="D145" s="1"/>
      <c r="E145" s="1"/>
      <c r="F145" s="1"/>
      <c r="G145" s="1"/>
      <c r="H145" s="36"/>
      <c r="I145" s="38"/>
      <c r="J145" s="1"/>
      <c r="K145" s="1"/>
    </row>
    <row r="146" spans="1:11" ht="18" customHeight="1" x14ac:dyDescent="0.15">
      <c r="A146" s="1"/>
      <c r="B146" s="1"/>
      <c r="C146" s="1"/>
      <c r="D146" s="1"/>
      <c r="E146" s="1"/>
      <c r="F146" s="1"/>
      <c r="G146" s="1"/>
      <c r="H146" s="36"/>
    </row>
    <row r="147" spans="1:11" ht="18" customHeight="1" x14ac:dyDescent="0.15">
      <c r="A147" s="1"/>
      <c r="B147" s="1"/>
      <c r="C147" s="1"/>
      <c r="D147" s="1"/>
      <c r="E147" s="1"/>
      <c r="F147" s="1"/>
      <c r="G147" s="1"/>
      <c r="H147" s="36"/>
    </row>
    <row r="148" spans="1:11" ht="18" customHeight="1" x14ac:dyDescent="0.15">
      <c r="A148" s="37"/>
      <c r="B148" s="1"/>
      <c r="C148" s="1"/>
      <c r="D148" s="1"/>
      <c r="E148" s="1"/>
      <c r="F148" s="1"/>
      <c r="G148" s="1"/>
      <c r="H148" s="36"/>
    </row>
    <row r="149" spans="1:11" ht="18" customHeight="1" x14ac:dyDescent="0.15">
      <c r="A149" s="37"/>
      <c r="B149" s="1"/>
      <c r="C149" s="1"/>
      <c r="D149" s="1"/>
      <c r="E149" s="1"/>
      <c r="F149" s="1"/>
      <c r="G149" s="1"/>
      <c r="H149" s="36"/>
    </row>
    <row r="150" spans="1:11" ht="18" customHeight="1" x14ac:dyDescent="0.15">
      <c r="A150" s="37"/>
      <c r="B150" s="1"/>
      <c r="C150" s="1"/>
      <c r="D150" s="1"/>
      <c r="E150" s="1"/>
      <c r="F150" s="1"/>
      <c r="G150" s="1"/>
      <c r="H150" s="36"/>
    </row>
    <row r="151" spans="1:11" ht="18" customHeight="1" x14ac:dyDescent="0.15">
      <c r="A151" s="37"/>
      <c r="B151" s="1"/>
      <c r="C151" s="1"/>
      <c r="D151" s="1"/>
      <c r="E151" s="1"/>
      <c r="F151" s="1"/>
      <c r="G151" s="1"/>
      <c r="H151" s="36"/>
    </row>
    <row r="152" spans="1:11" ht="18" customHeight="1" x14ac:dyDescent="0.15">
      <c r="A152" s="37"/>
      <c r="B152" s="1"/>
      <c r="C152" s="1"/>
      <c r="D152" s="1"/>
      <c r="E152" s="1"/>
      <c r="F152" s="1"/>
      <c r="G152" s="1"/>
      <c r="H152" s="36"/>
    </row>
    <row r="153" spans="1:11" ht="18" customHeight="1" x14ac:dyDescent="0.15">
      <c r="A153" s="37"/>
      <c r="B153" s="1"/>
      <c r="C153" s="1"/>
      <c r="D153" s="1"/>
      <c r="E153" s="1"/>
      <c r="F153" s="1"/>
      <c r="G153" s="1"/>
      <c r="H153" s="36"/>
    </row>
    <row r="154" spans="1:11" ht="18" customHeight="1" x14ac:dyDescent="0.15">
      <c r="A154" s="37"/>
      <c r="B154" s="1"/>
      <c r="C154" s="1"/>
      <c r="D154" s="1"/>
      <c r="E154" s="1"/>
      <c r="F154" s="1"/>
      <c r="G154" s="1"/>
      <c r="H154" s="36"/>
    </row>
    <row r="155" spans="1:11" ht="18" customHeight="1" x14ac:dyDescent="0.15">
      <c r="A155" s="37"/>
      <c r="B155" s="1"/>
      <c r="C155" s="1"/>
      <c r="D155" s="1"/>
      <c r="E155" s="1"/>
      <c r="F155" s="1"/>
      <c r="G155" s="1"/>
      <c r="H155" s="36"/>
    </row>
    <row r="156" spans="1:11" ht="16.5" customHeight="1" x14ac:dyDescent="0.15">
      <c r="A156" s="10"/>
    </row>
    <row r="157" spans="1:11" ht="16.5" customHeight="1" x14ac:dyDescent="0.15">
      <c r="A157" s="10"/>
    </row>
    <row r="158" spans="1:11" ht="16.5" customHeight="1" x14ac:dyDescent="0.15">
      <c r="A158" s="10"/>
    </row>
    <row r="159" spans="1:11" ht="16.5" customHeight="1" x14ac:dyDescent="0.15">
      <c r="A159" s="10"/>
    </row>
    <row r="160" spans="1:11" ht="16.5" customHeight="1" x14ac:dyDescent="0.15">
      <c r="A160" s="10"/>
    </row>
    <row r="161" spans="1:1" ht="16.5" customHeight="1" x14ac:dyDescent="0.15">
      <c r="A161" s="10"/>
    </row>
    <row r="162" spans="1:1" ht="16.5" customHeight="1" x14ac:dyDescent="0.15">
      <c r="A162" s="10"/>
    </row>
    <row r="163" spans="1:1" ht="16.5" customHeight="1" x14ac:dyDescent="0.15">
      <c r="A163" s="10"/>
    </row>
    <row r="164" spans="1:1" ht="16.5" customHeight="1" x14ac:dyDescent="0.15">
      <c r="A164" s="10"/>
    </row>
    <row r="165" spans="1:1" ht="16.5" customHeight="1" x14ac:dyDescent="0.15">
      <c r="A165" s="10"/>
    </row>
    <row r="166" spans="1:1" ht="16.5" customHeight="1" x14ac:dyDescent="0.15">
      <c r="A166" s="10"/>
    </row>
    <row r="167" spans="1:1" ht="16.5" customHeight="1" x14ac:dyDescent="0.15">
      <c r="A167" s="10"/>
    </row>
    <row r="168" spans="1:1" ht="16.5" customHeight="1" x14ac:dyDescent="0.15">
      <c r="A168" s="10"/>
    </row>
    <row r="169" spans="1:1" ht="16.5" customHeight="1" x14ac:dyDescent="0.15">
      <c r="A169" s="10"/>
    </row>
    <row r="170" spans="1:1" ht="16.5" customHeight="1" x14ac:dyDescent="0.15">
      <c r="A170" s="10"/>
    </row>
    <row r="171" spans="1:1" ht="16.5" customHeight="1" x14ac:dyDescent="0.15">
      <c r="A171" s="10"/>
    </row>
    <row r="172" spans="1:1" ht="16.5" customHeight="1" x14ac:dyDescent="0.15">
      <c r="A172" s="10"/>
    </row>
    <row r="173" spans="1:1" ht="16.5" customHeight="1" x14ac:dyDescent="0.15">
      <c r="A173" s="10"/>
    </row>
    <row r="174" spans="1:1" ht="16.5" customHeight="1" x14ac:dyDescent="0.15">
      <c r="A174" s="10"/>
    </row>
    <row r="175" spans="1:1" ht="16.5" customHeight="1" x14ac:dyDescent="0.15">
      <c r="A175" s="10"/>
    </row>
    <row r="176" spans="1:1" ht="16.5" customHeight="1" x14ac:dyDescent="0.15">
      <c r="A176" s="10"/>
    </row>
    <row r="177" spans="1:1" ht="16.5" customHeight="1" x14ac:dyDescent="0.15">
      <c r="A177" s="10"/>
    </row>
    <row r="178" spans="1:1" ht="16.5" customHeight="1" x14ac:dyDescent="0.15">
      <c r="A178" s="10"/>
    </row>
    <row r="179" spans="1:1" ht="16.5" customHeight="1" x14ac:dyDescent="0.15">
      <c r="A179" s="10"/>
    </row>
    <row r="180" spans="1:1" ht="16.5" customHeight="1" x14ac:dyDescent="0.15">
      <c r="A180" s="10"/>
    </row>
    <row r="181" spans="1:1" ht="16.5" customHeight="1" x14ac:dyDescent="0.15">
      <c r="A181" s="10"/>
    </row>
    <row r="182" spans="1:1" ht="16.5" customHeight="1" x14ac:dyDescent="0.15">
      <c r="A182" s="10"/>
    </row>
    <row r="183" spans="1:1" ht="16.5" customHeight="1" x14ac:dyDescent="0.15">
      <c r="A183" s="10"/>
    </row>
    <row r="184" spans="1:1" ht="16.5" customHeight="1" x14ac:dyDescent="0.15">
      <c r="A184" s="10"/>
    </row>
    <row r="185" spans="1:1" ht="16.5" customHeight="1" x14ac:dyDescent="0.15">
      <c r="A185" s="10"/>
    </row>
    <row r="186" spans="1:1" ht="16.5" customHeight="1" x14ac:dyDescent="0.15">
      <c r="A186" s="10"/>
    </row>
    <row r="187" spans="1:1" ht="16.5" customHeight="1" x14ac:dyDescent="0.15">
      <c r="A187" s="10"/>
    </row>
    <row r="188" spans="1:1" ht="16.5" customHeight="1" x14ac:dyDescent="0.15">
      <c r="A188" s="10"/>
    </row>
    <row r="189" spans="1:1" ht="16.5" customHeight="1" x14ac:dyDescent="0.15">
      <c r="A189" s="10"/>
    </row>
    <row r="190" spans="1:1" ht="16.5" customHeight="1" x14ac:dyDescent="0.15">
      <c r="A190" s="10"/>
    </row>
    <row r="191" spans="1:1" ht="16.5" customHeight="1" x14ac:dyDescent="0.15">
      <c r="A191" s="10"/>
    </row>
    <row r="192" spans="1:1" ht="16.5" customHeight="1" x14ac:dyDescent="0.15">
      <c r="A192" s="10"/>
    </row>
    <row r="193" spans="1:1" ht="16.5" customHeight="1" x14ac:dyDescent="0.15">
      <c r="A193" s="10"/>
    </row>
    <row r="194" spans="1:1" ht="16.5" customHeight="1" x14ac:dyDescent="0.15">
      <c r="A194" s="10"/>
    </row>
    <row r="195" spans="1:1" ht="16.5" customHeight="1" x14ac:dyDescent="0.15">
      <c r="A195" s="10"/>
    </row>
    <row r="196" spans="1:1" ht="16.5" customHeight="1" x14ac:dyDescent="0.15">
      <c r="A196" s="10"/>
    </row>
    <row r="197" spans="1:1" ht="16.5" customHeight="1" x14ac:dyDescent="0.15">
      <c r="A197" s="10"/>
    </row>
    <row r="198" spans="1:1" ht="16.5" customHeight="1" x14ac:dyDescent="0.15">
      <c r="A198" s="10"/>
    </row>
    <row r="199" spans="1:1" ht="16.5" customHeight="1" x14ac:dyDescent="0.15">
      <c r="A199" s="10"/>
    </row>
    <row r="200" spans="1:1" ht="16.5" customHeight="1" x14ac:dyDescent="0.15">
      <c r="A200" s="10"/>
    </row>
    <row r="201" spans="1:1" ht="16.5" customHeight="1" x14ac:dyDescent="0.15">
      <c r="A201" s="10"/>
    </row>
    <row r="202" spans="1:1" ht="16.5" customHeight="1" x14ac:dyDescent="0.15">
      <c r="A202" s="10"/>
    </row>
    <row r="203" spans="1:1" ht="16.5" customHeight="1" x14ac:dyDescent="0.15">
      <c r="A203" s="10"/>
    </row>
    <row r="204" spans="1:1" ht="16.5" customHeight="1" x14ac:dyDescent="0.15">
      <c r="A204" s="10"/>
    </row>
    <row r="205" spans="1:1" ht="16.5" customHeight="1" x14ac:dyDescent="0.15">
      <c r="A205" s="10"/>
    </row>
    <row r="206" spans="1:1" ht="16.5" customHeight="1" x14ac:dyDescent="0.15">
      <c r="A206" s="10"/>
    </row>
    <row r="207" spans="1:1" ht="16.5" customHeight="1" x14ac:dyDescent="0.15">
      <c r="A207" s="10"/>
    </row>
    <row r="208" spans="1:1" ht="16.5" customHeight="1" x14ac:dyDescent="0.15">
      <c r="A208" s="10"/>
    </row>
    <row r="209" spans="1:1" ht="16.5" customHeight="1" x14ac:dyDescent="0.15">
      <c r="A209" s="10"/>
    </row>
    <row r="210" spans="1:1" ht="16.5" customHeight="1" x14ac:dyDescent="0.15">
      <c r="A210" s="10"/>
    </row>
    <row r="211" spans="1:1" ht="16.5" customHeight="1" x14ac:dyDescent="0.15">
      <c r="A211" s="10"/>
    </row>
    <row r="212" spans="1:1" ht="16.5" customHeight="1" x14ac:dyDescent="0.15">
      <c r="A212" s="10"/>
    </row>
    <row r="213" spans="1:1" ht="16.5" customHeight="1" x14ac:dyDescent="0.15">
      <c r="A213" s="10"/>
    </row>
    <row r="214" spans="1:1" ht="16.5" customHeight="1" x14ac:dyDescent="0.15">
      <c r="A214" s="10"/>
    </row>
    <row r="215" spans="1:1" ht="16.5" customHeight="1" x14ac:dyDescent="0.15">
      <c r="A215" s="10"/>
    </row>
    <row r="216" spans="1:1" ht="16.5" customHeight="1" x14ac:dyDescent="0.15">
      <c r="A216" s="10"/>
    </row>
    <row r="217" spans="1:1" ht="16.5" customHeight="1" x14ac:dyDescent="0.15">
      <c r="A217" s="10"/>
    </row>
    <row r="218" spans="1:1" ht="16.5" customHeight="1" x14ac:dyDescent="0.15">
      <c r="A218" s="10"/>
    </row>
    <row r="219" spans="1:1" ht="16.5" customHeight="1" x14ac:dyDescent="0.15">
      <c r="A219" s="10"/>
    </row>
    <row r="220" spans="1:1" ht="16.5" customHeight="1" x14ac:dyDescent="0.15">
      <c r="A220" s="10"/>
    </row>
    <row r="221" spans="1:1" ht="16.5" customHeight="1" x14ac:dyDescent="0.15">
      <c r="A221" s="10"/>
    </row>
    <row r="222" spans="1:1" ht="16.5" customHeight="1" x14ac:dyDescent="0.15">
      <c r="A222" s="10"/>
    </row>
    <row r="223" spans="1:1" ht="16.5" customHeight="1" x14ac:dyDescent="0.15">
      <c r="A223" s="10"/>
    </row>
    <row r="224" spans="1:1" ht="16.5" customHeight="1" x14ac:dyDescent="0.15">
      <c r="A224" s="10"/>
    </row>
    <row r="225" spans="1:1" ht="16.5" customHeight="1" x14ac:dyDescent="0.15">
      <c r="A225" s="10"/>
    </row>
    <row r="226" spans="1:1" ht="16.5" customHeight="1" x14ac:dyDescent="0.15">
      <c r="A226" s="10"/>
    </row>
    <row r="227" spans="1:1" ht="16.5" customHeight="1" x14ac:dyDescent="0.15">
      <c r="A227" s="10"/>
    </row>
    <row r="228" spans="1:1" ht="16.5" customHeight="1" x14ac:dyDescent="0.15">
      <c r="A228" s="10"/>
    </row>
    <row r="229" spans="1:1" ht="16.5" customHeight="1" x14ac:dyDescent="0.15">
      <c r="A229" s="10"/>
    </row>
    <row r="230" spans="1:1" ht="16.5" customHeight="1" x14ac:dyDescent="0.15">
      <c r="A230" s="10"/>
    </row>
    <row r="231" spans="1:1" ht="16.5" customHeight="1" x14ac:dyDescent="0.15">
      <c r="A231" s="10"/>
    </row>
    <row r="232" spans="1:1" ht="16.5" customHeight="1" x14ac:dyDescent="0.15">
      <c r="A232" s="10"/>
    </row>
    <row r="233" spans="1:1" ht="16.5" customHeight="1" x14ac:dyDescent="0.15">
      <c r="A233" s="10"/>
    </row>
    <row r="234" spans="1:1" ht="16.5" customHeight="1" x14ac:dyDescent="0.15">
      <c r="A234" s="10"/>
    </row>
    <row r="235" spans="1:1" ht="16.5" customHeight="1" x14ac:dyDescent="0.15">
      <c r="A235" s="10"/>
    </row>
    <row r="236" spans="1:1" ht="16.5" customHeight="1" x14ac:dyDescent="0.15">
      <c r="A236" s="10"/>
    </row>
    <row r="237" spans="1:1" ht="16.5" customHeight="1" x14ac:dyDescent="0.15">
      <c r="A237" s="10"/>
    </row>
    <row r="238" spans="1:1" ht="16.5" customHeight="1" x14ac:dyDescent="0.15">
      <c r="A238" s="10"/>
    </row>
    <row r="239" spans="1:1" ht="16.5" customHeight="1" x14ac:dyDescent="0.15">
      <c r="A239" s="10"/>
    </row>
    <row r="240" spans="1:1" ht="16.5" customHeight="1" x14ac:dyDescent="0.15">
      <c r="A240" s="10"/>
    </row>
    <row r="241" spans="1:1" ht="16.5" customHeight="1" x14ac:dyDescent="0.15">
      <c r="A241" s="10"/>
    </row>
    <row r="242" spans="1:1" ht="16.5" customHeight="1" x14ac:dyDescent="0.15">
      <c r="A242" s="10"/>
    </row>
    <row r="243" spans="1:1" ht="16.5" customHeight="1" x14ac:dyDescent="0.15">
      <c r="A243" s="10"/>
    </row>
    <row r="244" spans="1:1" ht="16.5" customHeight="1" x14ac:dyDescent="0.15">
      <c r="A244" s="10"/>
    </row>
    <row r="245" spans="1:1" ht="16.5" customHeight="1" x14ac:dyDescent="0.15">
      <c r="A245" s="10"/>
    </row>
    <row r="246" spans="1:1" ht="16.5" customHeight="1" x14ac:dyDescent="0.15">
      <c r="A246" s="10"/>
    </row>
    <row r="247" spans="1:1" ht="16.5" customHeight="1" x14ac:dyDescent="0.15">
      <c r="A247" s="10"/>
    </row>
    <row r="248" spans="1:1" ht="16.5" customHeight="1" x14ac:dyDescent="0.15">
      <c r="A248" s="10"/>
    </row>
    <row r="249" spans="1:1" ht="16.5" customHeight="1" x14ac:dyDescent="0.15">
      <c r="A249" s="10"/>
    </row>
    <row r="250" spans="1:1" ht="16.5" customHeight="1" x14ac:dyDescent="0.15">
      <c r="A250" s="10"/>
    </row>
    <row r="251" spans="1:1" ht="16.5" customHeight="1" x14ac:dyDescent="0.15">
      <c r="A251" s="10"/>
    </row>
    <row r="252" spans="1:1" ht="16.5" customHeight="1" x14ac:dyDescent="0.15">
      <c r="A252" s="10"/>
    </row>
    <row r="253" spans="1:1" ht="16.5" customHeight="1" x14ac:dyDescent="0.15">
      <c r="A253" s="10"/>
    </row>
    <row r="254" spans="1:1" ht="16.5" customHeight="1" x14ac:dyDescent="0.15">
      <c r="A254" s="10"/>
    </row>
    <row r="255" spans="1:1" ht="16.5" customHeight="1" x14ac:dyDescent="0.15">
      <c r="A255" s="10"/>
    </row>
    <row r="256" spans="1:1" ht="16.5" customHeight="1" x14ac:dyDescent="0.15">
      <c r="A256" s="10"/>
    </row>
    <row r="257" spans="1:1" ht="16.5" customHeight="1" x14ac:dyDescent="0.15">
      <c r="A257" s="10"/>
    </row>
    <row r="258" spans="1:1" ht="16.5" customHeight="1" x14ac:dyDescent="0.15">
      <c r="A258" s="10"/>
    </row>
    <row r="259" spans="1:1" ht="16.5" customHeight="1" x14ac:dyDescent="0.15">
      <c r="A259" s="10"/>
    </row>
    <row r="260" spans="1:1" ht="16.5" customHeight="1" x14ac:dyDescent="0.15">
      <c r="A260" s="10"/>
    </row>
    <row r="261" spans="1:1" ht="16.5" customHeight="1" x14ac:dyDescent="0.15">
      <c r="A261" s="10"/>
    </row>
    <row r="262" spans="1:1" ht="16.5" customHeight="1" x14ac:dyDescent="0.15">
      <c r="A262" s="10"/>
    </row>
    <row r="263" spans="1:1" ht="16.5" customHeight="1" x14ac:dyDescent="0.15">
      <c r="A263" s="10"/>
    </row>
    <row r="264" spans="1:1" ht="16.5" customHeight="1" x14ac:dyDescent="0.15">
      <c r="A264" s="10"/>
    </row>
    <row r="265" spans="1:1" ht="16.5" customHeight="1" x14ac:dyDescent="0.15">
      <c r="A265" s="10"/>
    </row>
    <row r="266" spans="1:1" ht="16.5" customHeight="1" x14ac:dyDescent="0.15">
      <c r="A266" s="10"/>
    </row>
    <row r="267" spans="1:1" ht="16.5" customHeight="1" x14ac:dyDescent="0.15">
      <c r="A267" s="10"/>
    </row>
    <row r="268" spans="1:1" ht="16.5" customHeight="1" x14ac:dyDescent="0.15">
      <c r="A268" s="10"/>
    </row>
    <row r="269" spans="1:1" ht="16.5" customHeight="1" x14ac:dyDescent="0.15">
      <c r="A269" s="10"/>
    </row>
    <row r="270" spans="1:1" ht="16.5" customHeight="1" x14ac:dyDescent="0.15">
      <c r="A270" s="10"/>
    </row>
    <row r="271" spans="1:1" ht="16.5" customHeight="1" x14ac:dyDescent="0.15">
      <c r="A271" s="10"/>
    </row>
    <row r="272" spans="1:1" ht="16.5" customHeight="1" x14ac:dyDescent="0.15">
      <c r="A272" s="10"/>
    </row>
    <row r="273" spans="1:1" ht="16.5" customHeight="1" x14ac:dyDescent="0.15">
      <c r="A273" s="10"/>
    </row>
    <row r="274" spans="1:1" ht="16.5" customHeight="1" x14ac:dyDescent="0.15">
      <c r="A274" s="10"/>
    </row>
    <row r="275" spans="1:1" ht="16.5" customHeight="1" x14ac:dyDescent="0.15">
      <c r="A275" s="10"/>
    </row>
    <row r="276" spans="1:1" ht="16.5" customHeight="1" x14ac:dyDescent="0.15">
      <c r="A276" s="10"/>
    </row>
    <row r="277" spans="1:1" ht="16.5" customHeight="1" x14ac:dyDescent="0.15">
      <c r="A277" s="10"/>
    </row>
    <row r="278" spans="1:1" ht="16.5" customHeight="1" x14ac:dyDescent="0.15">
      <c r="A278" s="10"/>
    </row>
    <row r="279" spans="1:1" ht="16.5" customHeight="1" x14ac:dyDescent="0.15">
      <c r="A279" s="10"/>
    </row>
    <row r="280" spans="1:1" ht="16.5" customHeight="1" x14ac:dyDescent="0.15">
      <c r="A280" s="10"/>
    </row>
    <row r="281" spans="1:1" ht="16.5" customHeight="1" x14ac:dyDescent="0.15">
      <c r="A281" s="10"/>
    </row>
    <row r="282" spans="1:1" ht="16.5" customHeight="1" x14ac:dyDescent="0.15">
      <c r="A282" s="10"/>
    </row>
    <row r="283" spans="1:1" ht="16.5" customHeight="1" x14ac:dyDescent="0.15">
      <c r="A283" s="10"/>
    </row>
    <row r="284" spans="1:1" ht="16.5" customHeight="1" x14ac:dyDescent="0.15">
      <c r="A284" s="10"/>
    </row>
    <row r="285" spans="1:1" ht="16.5" customHeight="1" x14ac:dyDescent="0.15">
      <c r="A285" s="10"/>
    </row>
    <row r="286" spans="1:1" ht="16.5" customHeight="1" x14ac:dyDescent="0.15">
      <c r="A286" s="10"/>
    </row>
    <row r="287" spans="1:1" ht="16.5" customHeight="1" x14ac:dyDescent="0.15">
      <c r="A287" s="10"/>
    </row>
    <row r="288" spans="1:1" ht="16.5" customHeight="1" x14ac:dyDescent="0.15">
      <c r="A288" s="10"/>
    </row>
    <row r="289" spans="1:1" ht="16.5" customHeight="1" x14ac:dyDescent="0.15">
      <c r="A289" s="10"/>
    </row>
    <row r="290" spans="1:1" ht="16.5" customHeight="1" x14ac:dyDescent="0.15">
      <c r="A290" s="10"/>
    </row>
    <row r="291" spans="1:1" ht="16.5" customHeight="1" x14ac:dyDescent="0.15">
      <c r="A291" s="10"/>
    </row>
    <row r="292" spans="1:1" ht="16.5" customHeight="1" x14ac:dyDescent="0.15">
      <c r="A292" s="10"/>
    </row>
    <row r="293" spans="1:1" ht="16.5" customHeight="1" x14ac:dyDescent="0.15">
      <c r="A293" s="10"/>
    </row>
    <row r="294" spans="1:1" ht="16.5" customHeight="1" x14ac:dyDescent="0.15">
      <c r="A294" s="10"/>
    </row>
    <row r="295" spans="1:1" ht="16.5" customHeight="1" x14ac:dyDescent="0.15">
      <c r="A295" s="10"/>
    </row>
    <row r="296" spans="1:1" ht="16.5" customHeight="1" x14ac:dyDescent="0.15">
      <c r="A296" s="10"/>
    </row>
    <row r="297" spans="1:1" ht="16.5" customHeight="1" x14ac:dyDescent="0.15">
      <c r="A297" s="10"/>
    </row>
    <row r="298" spans="1:1" ht="16.5" customHeight="1" x14ac:dyDescent="0.15">
      <c r="A298" s="10"/>
    </row>
    <row r="299" spans="1:1" ht="16.5" customHeight="1" x14ac:dyDescent="0.15">
      <c r="A299" s="10"/>
    </row>
    <row r="300" spans="1:1" ht="16.5" customHeight="1" x14ac:dyDescent="0.15">
      <c r="A300" s="10"/>
    </row>
    <row r="301" spans="1:1" ht="16.5" customHeight="1" x14ac:dyDescent="0.15">
      <c r="A301" s="10"/>
    </row>
    <row r="302" spans="1:1" ht="16.5" customHeight="1" x14ac:dyDescent="0.15">
      <c r="A302" s="10"/>
    </row>
    <row r="303" spans="1:1" ht="16.5" customHeight="1" x14ac:dyDescent="0.15">
      <c r="A303" s="10"/>
    </row>
    <row r="304" spans="1:1" ht="16.5" customHeight="1" x14ac:dyDescent="0.15">
      <c r="A304" s="10"/>
    </row>
    <row r="305" spans="1:1" ht="16.5" customHeight="1" x14ac:dyDescent="0.15">
      <c r="A305" s="10"/>
    </row>
    <row r="306" spans="1:1" ht="16.5" customHeight="1" x14ac:dyDescent="0.15">
      <c r="A306" s="10"/>
    </row>
    <row r="307" spans="1:1" ht="16.5" customHeight="1" x14ac:dyDescent="0.15">
      <c r="A307" s="10"/>
    </row>
    <row r="308" spans="1:1" ht="16.5" customHeight="1" x14ac:dyDescent="0.15">
      <c r="A308" s="10"/>
    </row>
    <row r="309" spans="1:1" ht="16.5" customHeight="1" x14ac:dyDescent="0.15">
      <c r="A309" s="10"/>
    </row>
    <row r="310" spans="1:1" ht="16.5" customHeight="1" x14ac:dyDescent="0.15">
      <c r="A310" s="10"/>
    </row>
    <row r="311" spans="1:1" ht="16.5" customHeight="1" x14ac:dyDescent="0.15">
      <c r="A311" s="10"/>
    </row>
    <row r="312" spans="1:1" ht="16.5" customHeight="1" x14ac:dyDescent="0.15">
      <c r="A312" s="10"/>
    </row>
    <row r="313" spans="1:1" ht="16.5" customHeight="1" x14ac:dyDescent="0.15">
      <c r="A313" s="10"/>
    </row>
    <row r="314" spans="1:1" ht="16.5" customHeight="1" x14ac:dyDescent="0.15">
      <c r="A314" s="10"/>
    </row>
    <row r="315" spans="1:1" ht="16.5" customHeight="1" x14ac:dyDescent="0.15">
      <c r="A315" s="10"/>
    </row>
    <row r="316" spans="1:1" ht="16.5" customHeight="1" x14ac:dyDescent="0.15">
      <c r="A316" s="10"/>
    </row>
    <row r="317" spans="1:1" ht="16.5" customHeight="1" x14ac:dyDescent="0.15">
      <c r="A317" s="10"/>
    </row>
    <row r="318" spans="1:1" ht="16.5" customHeight="1" x14ac:dyDescent="0.15">
      <c r="A318" s="10"/>
    </row>
    <row r="319" spans="1:1" ht="16.5" customHeight="1" x14ac:dyDescent="0.15">
      <c r="A319" s="10"/>
    </row>
    <row r="320" spans="1:1" ht="16.5" customHeight="1" x14ac:dyDescent="0.15">
      <c r="A320" s="10"/>
    </row>
    <row r="321" spans="1:1" ht="16.5" customHeight="1" x14ac:dyDescent="0.15">
      <c r="A321" s="10"/>
    </row>
    <row r="322" spans="1:1" ht="16.5" customHeight="1" x14ac:dyDescent="0.15">
      <c r="A322" s="10"/>
    </row>
    <row r="323" spans="1:1" ht="16.5" customHeight="1" x14ac:dyDescent="0.15">
      <c r="A323" s="10"/>
    </row>
    <row r="324" spans="1:1" ht="16.5" customHeight="1" x14ac:dyDescent="0.15">
      <c r="A324" s="10"/>
    </row>
    <row r="325" spans="1:1" ht="16.5" customHeight="1" x14ac:dyDescent="0.15">
      <c r="A325" s="10"/>
    </row>
    <row r="326" spans="1:1" ht="16.5" customHeight="1" x14ac:dyDescent="0.15">
      <c r="A326" s="10"/>
    </row>
    <row r="327" spans="1:1" ht="16.5" customHeight="1" x14ac:dyDescent="0.15">
      <c r="A327" s="10"/>
    </row>
    <row r="328" spans="1:1" ht="16.5" customHeight="1" x14ac:dyDescent="0.15">
      <c r="A328" s="10"/>
    </row>
    <row r="329" spans="1:1" ht="16.5" customHeight="1" x14ac:dyDescent="0.15">
      <c r="A329" s="10"/>
    </row>
    <row r="330" spans="1:1" ht="16.5" customHeight="1" x14ac:dyDescent="0.15">
      <c r="A330" s="10"/>
    </row>
    <row r="331" spans="1:1" ht="16.5" customHeight="1" x14ac:dyDescent="0.15">
      <c r="A331" s="10"/>
    </row>
    <row r="332" spans="1:1" ht="16.5" customHeight="1" x14ac:dyDescent="0.15">
      <c r="A332" s="10"/>
    </row>
    <row r="333" spans="1:1" ht="16.5" customHeight="1" x14ac:dyDescent="0.15">
      <c r="A333" s="10"/>
    </row>
    <row r="334" spans="1:1" ht="16.5" customHeight="1" x14ac:dyDescent="0.15">
      <c r="A334" s="10"/>
    </row>
    <row r="335" spans="1:1" ht="16.5" customHeight="1" x14ac:dyDescent="0.15">
      <c r="A335" s="10"/>
    </row>
    <row r="336" spans="1:1" ht="16.5" customHeight="1" x14ac:dyDescent="0.15">
      <c r="A336" s="10"/>
    </row>
    <row r="337" spans="1:1" ht="16.5" customHeight="1" x14ac:dyDescent="0.15">
      <c r="A337" s="10"/>
    </row>
    <row r="338" spans="1:1" ht="16.5" customHeight="1" x14ac:dyDescent="0.15">
      <c r="A338" s="10"/>
    </row>
    <row r="339" spans="1:1" ht="16.5" customHeight="1" x14ac:dyDescent="0.15">
      <c r="A339" s="10"/>
    </row>
    <row r="340" spans="1:1" ht="16.5" customHeight="1" x14ac:dyDescent="0.15">
      <c r="A340" s="10"/>
    </row>
    <row r="341" spans="1:1" ht="16.5" customHeight="1" x14ac:dyDescent="0.15">
      <c r="A341" s="10"/>
    </row>
    <row r="342" spans="1:1" ht="16.5" customHeight="1" x14ac:dyDescent="0.15">
      <c r="A342" s="10"/>
    </row>
    <row r="343" spans="1:1" ht="16.5" customHeight="1" x14ac:dyDescent="0.15">
      <c r="A343" s="10"/>
    </row>
    <row r="344" spans="1:1" ht="16.5" customHeight="1" x14ac:dyDescent="0.15">
      <c r="A344" s="10"/>
    </row>
    <row r="345" spans="1:1" ht="16.5" customHeight="1" x14ac:dyDescent="0.15">
      <c r="A345" s="10"/>
    </row>
    <row r="346" spans="1:1" ht="16.5" customHeight="1" x14ac:dyDescent="0.15">
      <c r="A346" s="10"/>
    </row>
    <row r="347" spans="1:1" ht="16.5" customHeight="1" x14ac:dyDescent="0.15">
      <c r="A347" s="10"/>
    </row>
    <row r="348" spans="1:1" ht="16.5" customHeight="1" x14ac:dyDescent="0.15">
      <c r="A348" s="10"/>
    </row>
    <row r="349" spans="1:1" ht="16.5" customHeight="1" x14ac:dyDescent="0.15">
      <c r="A349" s="10"/>
    </row>
    <row r="350" spans="1:1" ht="16.5" customHeight="1" x14ac:dyDescent="0.15">
      <c r="A350" s="10"/>
    </row>
    <row r="351" spans="1:1" ht="16.5" customHeight="1" x14ac:dyDescent="0.15">
      <c r="A351" s="10"/>
    </row>
    <row r="352" spans="1:1" ht="16.5" customHeight="1" x14ac:dyDescent="0.15">
      <c r="A352" s="10"/>
    </row>
    <row r="353" spans="1:1" ht="16.5" customHeight="1" x14ac:dyDescent="0.15">
      <c r="A353" s="10"/>
    </row>
    <row r="354" spans="1:1" ht="16.5" customHeight="1" x14ac:dyDescent="0.15">
      <c r="A354" s="10"/>
    </row>
    <row r="355" spans="1:1" ht="16.5" customHeight="1" x14ac:dyDescent="0.15">
      <c r="A355" s="10"/>
    </row>
    <row r="356" spans="1:1" ht="16.5" customHeight="1" x14ac:dyDescent="0.15">
      <c r="A356" s="10"/>
    </row>
    <row r="357" spans="1:1" ht="16.5" customHeight="1" x14ac:dyDescent="0.15">
      <c r="A357" s="10"/>
    </row>
    <row r="358" spans="1:1" ht="16.5" customHeight="1" x14ac:dyDescent="0.15">
      <c r="A358" s="10"/>
    </row>
    <row r="359" spans="1:1" ht="16.5" customHeight="1" x14ac:dyDescent="0.15">
      <c r="A359" s="10"/>
    </row>
    <row r="360" spans="1:1" ht="16.5" customHeight="1" x14ac:dyDescent="0.15">
      <c r="A360" s="10"/>
    </row>
    <row r="361" spans="1:1" ht="16.5" customHeight="1" x14ac:dyDescent="0.15">
      <c r="A361" s="10"/>
    </row>
    <row r="362" spans="1:1" ht="16.5" customHeight="1" x14ac:dyDescent="0.15">
      <c r="A362" s="10"/>
    </row>
    <row r="363" spans="1:1" ht="16.5" customHeight="1" x14ac:dyDescent="0.15">
      <c r="A363" s="10"/>
    </row>
    <row r="364" spans="1:1" ht="16.5" customHeight="1" x14ac:dyDescent="0.15">
      <c r="A364" s="10"/>
    </row>
    <row r="365" spans="1:1" ht="16.5" customHeight="1" x14ac:dyDescent="0.15">
      <c r="A365" s="10"/>
    </row>
    <row r="366" spans="1:1" ht="16.5" customHeight="1" x14ac:dyDescent="0.15">
      <c r="A366" s="10"/>
    </row>
    <row r="367" spans="1:1" ht="16.5" customHeight="1" x14ac:dyDescent="0.15">
      <c r="A367" s="10"/>
    </row>
    <row r="368" spans="1:1" ht="16.5" customHeight="1" x14ac:dyDescent="0.15">
      <c r="A368" s="10"/>
    </row>
    <row r="369" spans="1:1" ht="16.5" customHeight="1" x14ac:dyDescent="0.15">
      <c r="A369" s="10"/>
    </row>
    <row r="370" spans="1:1" ht="16.5" customHeight="1" x14ac:dyDescent="0.15">
      <c r="A370" s="10"/>
    </row>
    <row r="371" spans="1:1" ht="16.5" customHeight="1" x14ac:dyDescent="0.15">
      <c r="A371" s="10"/>
    </row>
    <row r="372" spans="1:1" ht="16.5" customHeight="1" x14ac:dyDescent="0.15">
      <c r="A372" s="10"/>
    </row>
    <row r="373" spans="1:1" ht="16.5" customHeight="1" x14ac:dyDescent="0.15">
      <c r="A373" s="10"/>
    </row>
    <row r="374" spans="1:1" ht="16.5" customHeight="1" x14ac:dyDescent="0.15">
      <c r="A374" s="10"/>
    </row>
    <row r="375" spans="1:1" ht="16.5" customHeight="1" x14ac:dyDescent="0.15">
      <c r="A375" s="10"/>
    </row>
    <row r="376" spans="1:1" ht="16.5" customHeight="1" x14ac:dyDescent="0.15">
      <c r="A376" s="10"/>
    </row>
    <row r="377" spans="1:1" ht="16.5" customHeight="1" x14ac:dyDescent="0.15">
      <c r="A377" s="10"/>
    </row>
    <row r="378" spans="1:1" ht="16.5" customHeight="1" x14ac:dyDescent="0.15">
      <c r="A378" s="10"/>
    </row>
    <row r="379" spans="1:1" ht="16.5" customHeight="1" x14ac:dyDescent="0.15">
      <c r="A379" s="10"/>
    </row>
    <row r="380" spans="1:1" ht="16.5" customHeight="1" x14ac:dyDescent="0.15">
      <c r="A380" s="10"/>
    </row>
    <row r="381" spans="1:1" ht="16.5" customHeight="1" x14ac:dyDescent="0.15">
      <c r="A381" s="10"/>
    </row>
    <row r="382" spans="1:1" ht="16.5" customHeight="1" x14ac:dyDescent="0.15">
      <c r="A382" s="10"/>
    </row>
    <row r="383" spans="1:1" ht="16.5" customHeight="1" x14ac:dyDescent="0.15">
      <c r="A383" s="10"/>
    </row>
    <row r="384" spans="1:1" ht="16.5" customHeight="1" x14ac:dyDescent="0.15">
      <c r="A384" s="10"/>
    </row>
    <row r="385" spans="1:1" ht="16.5" customHeight="1" x14ac:dyDescent="0.15">
      <c r="A385" s="10"/>
    </row>
    <row r="386" spans="1:1" ht="16.5" customHeight="1" x14ac:dyDescent="0.15">
      <c r="A386" s="10"/>
    </row>
    <row r="387" spans="1:1" ht="16.5" customHeight="1" x14ac:dyDescent="0.15">
      <c r="A387" s="10"/>
    </row>
    <row r="388" spans="1:1" ht="16.5" customHeight="1" x14ac:dyDescent="0.15">
      <c r="A388" s="10"/>
    </row>
    <row r="389" spans="1:1" ht="16.5" customHeight="1" x14ac:dyDescent="0.15">
      <c r="A389" s="10"/>
    </row>
    <row r="390" spans="1:1" ht="16.5" customHeight="1" x14ac:dyDescent="0.15">
      <c r="A390" s="10"/>
    </row>
    <row r="391" spans="1:1" ht="16.5" customHeight="1" x14ac:dyDescent="0.15">
      <c r="A391" s="10"/>
    </row>
    <row r="392" spans="1:1" ht="16.5" customHeight="1" x14ac:dyDescent="0.15">
      <c r="A392" s="10"/>
    </row>
    <row r="393" spans="1:1" ht="16.5" customHeight="1" x14ac:dyDescent="0.15">
      <c r="A393" s="10"/>
    </row>
    <row r="394" spans="1:1" ht="16.5" customHeight="1" x14ac:dyDescent="0.15">
      <c r="A394" s="10"/>
    </row>
    <row r="395" spans="1:1" ht="16.5" customHeight="1" x14ac:dyDescent="0.15">
      <c r="A395" s="10"/>
    </row>
    <row r="396" spans="1:1" ht="16.5" customHeight="1" x14ac:dyDescent="0.15">
      <c r="A396" s="10"/>
    </row>
    <row r="397" spans="1:1" ht="16.5" customHeight="1" x14ac:dyDescent="0.15">
      <c r="A397" s="10"/>
    </row>
    <row r="398" spans="1:1" ht="16.5" customHeight="1" x14ac:dyDescent="0.15">
      <c r="A398" s="10"/>
    </row>
    <row r="399" spans="1:1" ht="16.5" customHeight="1" x14ac:dyDescent="0.15">
      <c r="A399" s="10"/>
    </row>
    <row r="400" spans="1:1" ht="16.5" customHeight="1" x14ac:dyDescent="0.15">
      <c r="A400" s="10"/>
    </row>
    <row r="401" spans="1:1" ht="16.5" customHeight="1" x14ac:dyDescent="0.15">
      <c r="A401" s="10"/>
    </row>
    <row r="402" spans="1:1" ht="16.5" customHeight="1" x14ac:dyDescent="0.15">
      <c r="A402" s="10"/>
    </row>
    <row r="403" spans="1:1" ht="16.5" customHeight="1" x14ac:dyDescent="0.15">
      <c r="A403" s="10"/>
    </row>
    <row r="404" spans="1:1" ht="16.5" customHeight="1" x14ac:dyDescent="0.15">
      <c r="A404" s="10"/>
    </row>
    <row r="405" spans="1:1" ht="16.5" customHeight="1" x14ac:dyDescent="0.15">
      <c r="A405" s="10"/>
    </row>
    <row r="406" spans="1:1" ht="16.5" customHeight="1" x14ac:dyDescent="0.15">
      <c r="A406" s="10"/>
    </row>
    <row r="407" spans="1:1" ht="16.5" customHeight="1" x14ac:dyDescent="0.15">
      <c r="A407" s="10"/>
    </row>
    <row r="408" spans="1:1" ht="16.5" customHeight="1" x14ac:dyDescent="0.15">
      <c r="A408" s="10"/>
    </row>
    <row r="409" spans="1:1" ht="16.5" customHeight="1" x14ac:dyDescent="0.15">
      <c r="A409" s="10"/>
    </row>
    <row r="410" spans="1:1" ht="16.5" customHeight="1" x14ac:dyDescent="0.15">
      <c r="A410" s="10"/>
    </row>
    <row r="411" spans="1:1" ht="16.5" customHeight="1" x14ac:dyDescent="0.15">
      <c r="A411" s="10"/>
    </row>
    <row r="412" spans="1:1" ht="16.5" customHeight="1" x14ac:dyDescent="0.15">
      <c r="A412" s="10"/>
    </row>
    <row r="413" spans="1:1" ht="16.5" customHeight="1" x14ac:dyDescent="0.15">
      <c r="A413" s="10"/>
    </row>
    <row r="414" spans="1:1" ht="16.5" customHeight="1" x14ac:dyDescent="0.15">
      <c r="A414" s="10"/>
    </row>
    <row r="415" spans="1:1" ht="16.5" customHeight="1" x14ac:dyDescent="0.15">
      <c r="A415" s="10"/>
    </row>
    <row r="416" spans="1:1" ht="16.5" customHeight="1" x14ac:dyDescent="0.15">
      <c r="A416" s="10"/>
    </row>
    <row r="417" spans="1:1" ht="16.5" customHeight="1" x14ac:dyDescent="0.15">
      <c r="A417" s="10"/>
    </row>
    <row r="418" spans="1:1" ht="16.5" customHeight="1" x14ac:dyDescent="0.15">
      <c r="A418" s="10"/>
    </row>
    <row r="419" spans="1:1" ht="16.5" customHeight="1" x14ac:dyDescent="0.15">
      <c r="A419" s="10"/>
    </row>
    <row r="420" spans="1:1" ht="16.5" customHeight="1" x14ac:dyDescent="0.15">
      <c r="A420" s="10"/>
    </row>
    <row r="421" spans="1:1" ht="16.5" customHeight="1" x14ac:dyDescent="0.15">
      <c r="A421" s="10"/>
    </row>
    <row r="422" spans="1:1" ht="16.5" customHeight="1" x14ac:dyDescent="0.15">
      <c r="A422" s="10"/>
    </row>
    <row r="423" spans="1:1" ht="16.5" customHeight="1" x14ac:dyDescent="0.15">
      <c r="A423" s="10"/>
    </row>
    <row r="424" spans="1:1" ht="16.5" customHeight="1" x14ac:dyDescent="0.15">
      <c r="A424" s="10"/>
    </row>
    <row r="425" spans="1:1" ht="16.5" customHeight="1" x14ac:dyDescent="0.15">
      <c r="A425" s="10"/>
    </row>
    <row r="426" spans="1:1" ht="16.5" customHeight="1" x14ac:dyDescent="0.15">
      <c r="A426" s="10"/>
    </row>
    <row r="427" spans="1:1" ht="16.5" customHeight="1" x14ac:dyDescent="0.15">
      <c r="A427" s="10"/>
    </row>
    <row r="428" spans="1:1" ht="16.5" customHeight="1" x14ac:dyDescent="0.15">
      <c r="A428" s="10"/>
    </row>
    <row r="429" spans="1:1" ht="16.5" customHeight="1" x14ac:dyDescent="0.15">
      <c r="A429" s="10"/>
    </row>
    <row r="430" spans="1:1" ht="16.5" customHeight="1" x14ac:dyDescent="0.15">
      <c r="A430" s="10"/>
    </row>
    <row r="431" spans="1:1" ht="16.5" customHeight="1" x14ac:dyDescent="0.15">
      <c r="A431" s="10"/>
    </row>
    <row r="432" spans="1:1" ht="16.5" customHeight="1" x14ac:dyDescent="0.15">
      <c r="A432" s="10"/>
    </row>
    <row r="433" spans="1:1" ht="16.5" customHeight="1" x14ac:dyDescent="0.15">
      <c r="A433" s="10"/>
    </row>
    <row r="434" spans="1:1" ht="16.5" customHeight="1" x14ac:dyDescent="0.15">
      <c r="A434" s="10"/>
    </row>
    <row r="435" spans="1:1" ht="16.5" customHeight="1" x14ac:dyDescent="0.15">
      <c r="A435" s="10"/>
    </row>
    <row r="436" spans="1:1" ht="16.5" customHeight="1" x14ac:dyDescent="0.15">
      <c r="A436" s="10"/>
    </row>
    <row r="437" spans="1:1" ht="16.5" customHeight="1" x14ac:dyDescent="0.15">
      <c r="A437" s="10"/>
    </row>
    <row r="438" spans="1:1" ht="16.5" customHeight="1" x14ac:dyDescent="0.15">
      <c r="A438" s="10"/>
    </row>
    <row r="439" spans="1:1" ht="16.5" customHeight="1" x14ac:dyDescent="0.15">
      <c r="A439" s="10"/>
    </row>
    <row r="440" spans="1:1" ht="16.5" customHeight="1" x14ac:dyDescent="0.15">
      <c r="A440" s="10"/>
    </row>
    <row r="441" spans="1:1" ht="16.5" customHeight="1" x14ac:dyDescent="0.15">
      <c r="A441" s="10"/>
    </row>
    <row r="442" spans="1:1" ht="16.5" customHeight="1" x14ac:dyDescent="0.15">
      <c r="A442" s="10"/>
    </row>
    <row r="443" spans="1:1" ht="16.5" customHeight="1" x14ac:dyDescent="0.15">
      <c r="A443" s="10"/>
    </row>
    <row r="444" spans="1:1" ht="16.5" customHeight="1" x14ac:dyDescent="0.15">
      <c r="A444" s="10"/>
    </row>
    <row r="445" spans="1:1" ht="16.5" customHeight="1" x14ac:dyDescent="0.15">
      <c r="A445" s="10"/>
    </row>
    <row r="446" spans="1:1" ht="16.5" customHeight="1" x14ac:dyDescent="0.15">
      <c r="A446" s="10"/>
    </row>
    <row r="447" spans="1:1" ht="16.5" customHeight="1" x14ac:dyDescent="0.15">
      <c r="A447" s="10"/>
    </row>
    <row r="448" spans="1:1" ht="16.5" customHeight="1" x14ac:dyDescent="0.15">
      <c r="A448" s="10"/>
    </row>
    <row r="449" spans="1:1" ht="16.5" customHeight="1" x14ac:dyDescent="0.15">
      <c r="A449" s="10"/>
    </row>
    <row r="450" spans="1:1" ht="16.5" customHeight="1" x14ac:dyDescent="0.15">
      <c r="A450" s="10"/>
    </row>
    <row r="451" spans="1:1" ht="16.5" customHeight="1" x14ac:dyDescent="0.15">
      <c r="A451" s="10"/>
    </row>
    <row r="452" spans="1:1" ht="16.5" customHeight="1" x14ac:dyDescent="0.15">
      <c r="A452" s="10"/>
    </row>
    <row r="453" spans="1:1" ht="16.5" customHeight="1" x14ac:dyDescent="0.15">
      <c r="A453" s="10"/>
    </row>
    <row r="454" spans="1:1" ht="16.5" customHeight="1" x14ac:dyDescent="0.15">
      <c r="A454" s="10"/>
    </row>
    <row r="455" spans="1:1" ht="16.5" customHeight="1" x14ac:dyDescent="0.15">
      <c r="A455" s="10"/>
    </row>
    <row r="456" spans="1:1" ht="16.5" customHeight="1" x14ac:dyDescent="0.15">
      <c r="A456" s="10"/>
    </row>
    <row r="457" spans="1:1" ht="16.5" customHeight="1" x14ac:dyDescent="0.15">
      <c r="A457" s="10"/>
    </row>
    <row r="458" spans="1:1" ht="16.5" customHeight="1" x14ac:dyDescent="0.15">
      <c r="A458" s="10"/>
    </row>
    <row r="459" spans="1:1" ht="16.5" customHeight="1" x14ac:dyDescent="0.15">
      <c r="A459" s="10"/>
    </row>
    <row r="460" spans="1:1" ht="16.5" customHeight="1" x14ac:dyDescent="0.15">
      <c r="A460" s="10"/>
    </row>
  </sheetData>
  <mergeCells count="61">
    <mergeCell ref="D1:G1"/>
    <mergeCell ref="A1:A2"/>
    <mergeCell ref="A3:A7"/>
    <mergeCell ref="A8:A12"/>
    <mergeCell ref="C1:C2"/>
    <mergeCell ref="A23:A27"/>
    <mergeCell ref="A13:A17"/>
    <mergeCell ref="A18:A22"/>
    <mergeCell ref="B1:B2"/>
    <mergeCell ref="B3:B7"/>
    <mergeCell ref="B23:B27"/>
    <mergeCell ref="B28:B32"/>
    <mergeCell ref="B33:B37"/>
    <mergeCell ref="B38:B42"/>
    <mergeCell ref="B43:B47"/>
    <mergeCell ref="A28:A32"/>
    <mergeCell ref="A33:A37"/>
    <mergeCell ref="A68:A72"/>
    <mergeCell ref="A93:A97"/>
    <mergeCell ref="A98:A102"/>
    <mergeCell ref="A103:A107"/>
    <mergeCell ref="A108:A112"/>
    <mergeCell ref="A73:A77"/>
    <mergeCell ref="A78:A82"/>
    <mergeCell ref="A83:A87"/>
    <mergeCell ref="A133:A137"/>
    <mergeCell ref="A38:A42"/>
    <mergeCell ref="A43:A47"/>
    <mergeCell ref="A48:A52"/>
    <mergeCell ref="B83:B87"/>
    <mergeCell ref="A138:A142"/>
    <mergeCell ref="B48:B52"/>
    <mergeCell ref="B118:B122"/>
    <mergeCell ref="B63:B67"/>
    <mergeCell ref="A113:A117"/>
    <mergeCell ref="B8:B12"/>
    <mergeCell ref="B13:B17"/>
    <mergeCell ref="B18:B22"/>
    <mergeCell ref="A118:A122"/>
    <mergeCell ref="A123:A127"/>
    <mergeCell ref="A128:A132"/>
    <mergeCell ref="A88:A92"/>
    <mergeCell ref="A53:A57"/>
    <mergeCell ref="A58:A62"/>
    <mergeCell ref="A63:A67"/>
    <mergeCell ref="B58:B62"/>
    <mergeCell ref="B108:B112"/>
    <mergeCell ref="B113:B117"/>
    <mergeCell ref="B68:B72"/>
    <mergeCell ref="B73:B77"/>
    <mergeCell ref="B78:B82"/>
    <mergeCell ref="H1:H2"/>
    <mergeCell ref="B123:B127"/>
    <mergeCell ref="B128:B132"/>
    <mergeCell ref="B133:B137"/>
    <mergeCell ref="B138:B142"/>
    <mergeCell ref="B93:B97"/>
    <mergeCell ref="B88:B92"/>
    <mergeCell ref="B98:B102"/>
    <mergeCell ref="B103:B107"/>
    <mergeCell ref="B53:B57"/>
  </mergeCells>
  <phoneticPr fontId="23"/>
  <pageMargins left="0.78740157480314965" right="0" top="0.78740157480314965" bottom="0" header="0.51181102362204722" footer="0.51181102362204722"/>
  <pageSetup paperSize="9" orientation="portrait" errors="blank" r:id="rId1"/>
  <headerFooter alignWithMargins="0"/>
  <rowBreaks count="3" manualBreakCount="3">
    <brk id="42" max="16383" man="1"/>
    <brk id="87" max="16383" man="1"/>
    <brk id="132" max="8" man="1"/>
  </rowBreaks>
  <colBreaks count="1" manualBreakCount="1">
    <brk id="9" max="1048575" man="1"/>
  </colBreaks>
  <ignoredErrors>
    <ignoredError sqref="E100:E102 F100:F102 H100:H102 E105:F107 H105:H107 H126:H127 E127:F127 E110:F112 H110:H112 E115:F117 H115:H117 E120:F122 H120:H122 E125:F126 H125 H130:H132 E130:F132 H135:H137 E135:F137 H140:H142 E140:F14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試合結果記録表</vt:lpstr>
      <vt:lpstr>成績表</vt:lpstr>
      <vt:lpstr>登録順</vt:lpstr>
      <vt:lpstr>日程表作成用</vt:lpstr>
      <vt:lpstr>試合結果記録表!Print_Area</vt:lpstr>
      <vt:lpstr>成績表!Print_Area</vt:lpstr>
      <vt:lpstr>日程表作成用!Print_Area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HIDETOSI ITOU</dc:creator>
  <cp:lastModifiedBy>山下 淳平</cp:lastModifiedBy>
  <cp:revision/>
  <cp:lastPrinted>2025-06-01T05:40:19Z</cp:lastPrinted>
  <dcterms:created xsi:type="dcterms:W3CDTF">2001-02-03T03:11:04Z</dcterms:created>
  <dcterms:modified xsi:type="dcterms:W3CDTF">2026-04-26T22:52:34Z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